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4374414\Desktop\PST PROGRAMES\"/>
    </mc:Choice>
  </mc:AlternateContent>
  <xr:revisionPtr revIDLastSave="0" documentId="13_ncr:1_{6F283E8E-D086-4CEF-8DB3-47EB72CDDF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_pres_program2" sheetId="1" r:id="rId1"/>
  </sheets>
  <definedNames>
    <definedName name="_xlnm.Print_Area" localSheetId="0">inf_pres_program2!$B$2:$J$227</definedName>
    <definedName name="_xlnm.Print_Titles" localSheetId="0">inf_pres_program2!$2:$3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3" i="1" l="1"/>
  <c r="H223" i="1"/>
  <c r="I223" i="1"/>
  <c r="J223" i="1"/>
  <c r="F223" i="1"/>
  <c r="G205" i="1"/>
  <c r="H205" i="1"/>
  <c r="I205" i="1"/>
  <c r="J205" i="1"/>
  <c r="F205" i="1"/>
  <c r="G192" i="1"/>
  <c r="H192" i="1"/>
  <c r="I192" i="1"/>
  <c r="J192" i="1"/>
  <c r="F192" i="1"/>
  <c r="G190" i="1"/>
  <c r="H190" i="1"/>
  <c r="I190" i="1"/>
  <c r="J190" i="1"/>
  <c r="F190" i="1"/>
  <c r="G183" i="1"/>
  <c r="H183" i="1"/>
  <c r="I183" i="1"/>
  <c r="J183" i="1"/>
  <c r="F183" i="1"/>
  <c r="G180" i="1"/>
  <c r="H180" i="1"/>
  <c r="I180" i="1"/>
  <c r="J180" i="1"/>
  <c r="F180" i="1"/>
  <c r="G171" i="1"/>
  <c r="H171" i="1"/>
  <c r="I171" i="1"/>
  <c r="J171" i="1"/>
  <c r="F171" i="1"/>
  <c r="G165" i="1"/>
  <c r="H165" i="1"/>
  <c r="I165" i="1"/>
  <c r="J165" i="1"/>
  <c r="F165" i="1"/>
  <c r="G156" i="1"/>
  <c r="H156" i="1"/>
  <c r="I156" i="1"/>
  <c r="J156" i="1"/>
  <c r="F156" i="1"/>
  <c r="G152" i="1"/>
  <c r="H152" i="1"/>
  <c r="I152" i="1"/>
  <c r="J152" i="1"/>
  <c r="F152" i="1"/>
  <c r="G142" i="1"/>
  <c r="H142" i="1"/>
  <c r="I142" i="1"/>
  <c r="J142" i="1"/>
  <c r="F142" i="1"/>
  <c r="G135" i="1"/>
  <c r="H135" i="1"/>
  <c r="I135" i="1"/>
  <c r="J135" i="1"/>
  <c r="F135" i="1"/>
  <c r="G131" i="1"/>
  <c r="H131" i="1"/>
  <c r="I131" i="1"/>
  <c r="J131" i="1"/>
  <c r="F131" i="1"/>
  <c r="G118" i="1"/>
  <c r="H118" i="1"/>
  <c r="I118" i="1"/>
  <c r="J118" i="1"/>
  <c r="F118" i="1"/>
  <c r="G107" i="1"/>
  <c r="H107" i="1"/>
  <c r="I107" i="1"/>
  <c r="J107" i="1"/>
  <c r="F107" i="1"/>
  <c r="G101" i="1"/>
  <c r="H101" i="1"/>
  <c r="I101" i="1"/>
  <c r="J101" i="1"/>
  <c r="F101" i="1"/>
  <c r="G95" i="1"/>
  <c r="H95" i="1"/>
  <c r="I95" i="1"/>
  <c r="J95" i="1"/>
  <c r="F95" i="1"/>
  <c r="G88" i="1"/>
  <c r="H88" i="1"/>
  <c r="I88" i="1"/>
  <c r="J88" i="1"/>
  <c r="F88" i="1"/>
  <c r="G77" i="1"/>
  <c r="H77" i="1"/>
  <c r="I77" i="1"/>
  <c r="J77" i="1"/>
  <c r="F77" i="1"/>
  <c r="G74" i="1"/>
  <c r="H74" i="1"/>
  <c r="I74" i="1"/>
  <c r="J74" i="1"/>
  <c r="F74" i="1"/>
  <c r="G66" i="1"/>
  <c r="H66" i="1"/>
  <c r="I66" i="1"/>
  <c r="J66" i="1"/>
  <c r="F66" i="1"/>
  <c r="G48" i="1"/>
  <c r="H48" i="1"/>
  <c r="I48" i="1"/>
  <c r="J48" i="1"/>
  <c r="F48" i="1"/>
  <c r="G45" i="1"/>
  <c r="H45" i="1"/>
  <c r="I45" i="1"/>
  <c r="J45" i="1"/>
  <c r="F45" i="1"/>
  <c r="G38" i="1"/>
  <c r="H38" i="1"/>
  <c r="I38" i="1"/>
  <c r="J38" i="1"/>
  <c r="F38" i="1"/>
  <c r="G34" i="1"/>
  <c r="H34" i="1"/>
  <c r="I34" i="1"/>
  <c r="J34" i="1"/>
  <c r="F34" i="1"/>
  <c r="G25" i="1"/>
  <c r="H25" i="1"/>
  <c r="I25" i="1"/>
  <c r="J25" i="1"/>
  <c r="F25" i="1"/>
  <c r="G20" i="1"/>
  <c r="H20" i="1"/>
  <c r="I20" i="1"/>
  <c r="J20" i="1"/>
  <c r="F20" i="1"/>
  <c r="G16" i="1"/>
  <c r="H16" i="1"/>
  <c r="I16" i="1"/>
  <c r="J16" i="1"/>
  <c r="F16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4" i="1"/>
  <c r="B203" i="1"/>
  <c r="B202" i="1"/>
  <c r="B201" i="1"/>
  <c r="B200" i="1"/>
  <c r="B199" i="1"/>
  <c r="B198" i="1"/>
  <c r="B191" i="1"/>
  <c r="B189" i="1"/>
  <c r="B182" i="1"/>
  <c r="B179" i="1"/>
  <c r="B178" i="1"/>
  <c r="B177" i="1"/>
  <c r="B176" i="1"/>
  <c r="B175" i="1"/>
  <c r="B174" i="1"/>
  <c r="B173" i="1"/>
  <c r="B170" i="1"/>
  <c r="B169" i="1"/>
  <c r="B168" i="1"/>
  <c r="B167" i="1"/>
  <c r="B164" i="1"/>
  <c r="B163" i="1"/>
  <c r="B162" i="1"/>
  <c r="B155" i="1"/>
  <c r="B154" i="1"/>
  <c r="B151" i="1"/>
  <c r="B150" i="1"/>
  <c r="B149" i="1"/>
  <c r="B148" i="1"/>
  <c r="B147" i="1"/>
  <c r="B146" i="1"/>
  <c r="B145" i="1"/>
  <c r="B144" i="1"/>
  <c r="B141" i="1"/>
  <c r="B140" i="1"/>
  <c r="B139" i="1"/>
  <c r="B138" i="1"/>
  <c r="B137" i="1"/>
  <c r="B134" i="1"/>
  <c r="B133" i="1"/>
  <c r="B130" i="1"/>
  <c r="B129" i="1"/>
  <c r="B128" i="1"/>
  <c r="B127" i="1"/>
  <c r="B126" i="1"/>
  <c r="B125" i="1"/>
  <c r="B124" i="1"/>
  <c r="B117" i="1"/>
  <c r="B116" i="1"/>
  <c r="B115" i="1"/>
  <c r="B114" i="1"/>
  <c r="B113" i="1"/>
  <c r="B112" i="1"/>
  <c r="B111" i="1"/>
  <c r="B110" i="1"/>
  <c r="B109" i="1"/>
  <c r="B106" i="1"/>
  <c r="B105" i="1"/>
  <c r="B104" i="1"/>
  <c r="B103" i="1"/>
  <c r="B100" i="1"/>
  <c r="B99" i="1"/>
  <c r="B98" i="1"/>
  <c r="B97" i="1"/>
  <c r="B94" i="1"/>
  <c r="B93" i="1"/>
  <c r="B92" i="1"/>
  <c r="B91" i="1"/>
  <c r="B90" i="1"/>
  <c r="B87" i="1"/>
  <c r="B86" i="1"/>
  <c r="B85" i="1"/>
  <c r="B84" i="1"/>
  <c r="B83" i="1"/>
  <c r="B76" i="1"/>
  <c r="B73" i="1"/>
  <c r="B72" i="1"/>
  <c r="B71" i="1"/>
  <c r="B70" i="1"/>
  <c r="B69" i="1"/>
  <c r="B68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7" i="1"/>
  <c r="B44" i="1"/>
  <c r="B37" i="1"/>
  <c r="B36" i="1"/>
  <c r="B33" i="1"/>
  <c r="B32" i="1"/>
  <c r="B31" i="1"/>
  <c r="B30" i="1"/>
  <c r="B29" i="1"/>
  <c r="B28" i="1"/>
  <c r="B27" i="1"/>
  <c r="B24" i="1"/>
  <c r="B23" i="1"/>
  <c r="B22" i="1"/>
  <c r="B19" i="1"/>
  <c r="B18" i="1"/>
  <c r="B15" i="1"/>
  <c r="B14" i="1"/>
  <c r="B13" i="1"/>
  <c r="B12" i="1"/>
  <c r="B11" i="1"/>
  <c r="B10" i="1"/>
  <c r="B9" i="1"/>
  <c r="B8" i="1"/>
  <c r="B7" i="1"/>
  <c r="I225" i="1" l="1"/>
  <c r="F225" i="1"/>
  <c r="G225" i="1"/>
  <c r="I194" i="1"/>
  <c r="F79" i="1"/>
  <c r="G79" i="1"/>
  <c r="H79" i="1"/>
  <c r="H120" i="1"/>
  <c r="I158" i="1"/>
  <c r="J185" i="1"/>
  <c r="J194" i="1"/>
  <c r="H225" i="1"/>
  <c r="H194" i="1"/>
  <c r="I40" i="1"/>
  <c r="J40" i="1"/>
  <c r="J79" i="1"/>
  <c r="F120" i="1"/>
  <c r="G120" i="1"/>
  <c r="I185" i="1"/>
  <c r="H40" i="1"/>
  <c r="I79" i="1"/>
  <c r="F158" i="1"/>
  <c r="G158" i="1"/>
  <c r="H158" i="1"/>
  <c r="H185" i="1"/>
  <c r="F40" i="1"/>
  <c r="G40" i="1"/>
  <c r="I120" i="1"/>
  <c r="J120" i="1"/>
  <c r="J158" i="1"/>
  <c r="F185" i="1"/>
  <c r="G185" i="1"/>
  <c r="F194" i="1"/>
  <c r="G194" i="1"/>
  <c r="J225" i="1"/>
  <c r="H227" i="1" l="1"/>
  <c r="F227" i="1"/>
  <c r="G227" i="1"/>
  <c r="J227" i="1"/>
  <c r="I227" i="1"/>
</calcChain>
</file>

<file path=xl/sharedStrings.xml><?xml version="1.0" encoding="utf-8"?>
<sst xmlns="http://schemas.openxmlformats.org/spreadsheetml/2006/main" count="471" uniqueCount="389">
  <si>
    <t>Unitats</t>
  </si>
  <si>
    <t>Import</t>
  </si>
  <si>
    <t>0501</t>
  </si>
  <si>
    <t>010101</t>
  </si>
  <si>
    <t>Vicerectorat d'Ordenació Acadèmica i Qualitat</t>
  </si>
  <si>
    <t>010102</t>
  </si>
  <si>
    <t>Assignació Facultats i Escoles</t>
  </si>
  <si>
    <t>1600</t>
  </si>
  <si>
    <t>010103</t>
  </si>
  <si>
    <t>Assignació Departaments (45%)</t>
  </si>
  <si>
    <t>010105</t>
  </si>
  <si>
    <t>Millora objectius docència en centres</t>
  </si>
  <si>
    <t>010106</t>
  </si>
  <si>
    <t>Programa de millora de la qualitat i prestigi de la docència</t>
  </si>
  <si>
    <t>1005</t>
  </si>
  <si>
    <t>010107</t>
  </si>
  <si>
    <t>Carpeta matrícula</t>
  </si>
  <si>
    <t>010109</t>
  </si>
  <si>
    <t>Innovació docent</t>
  </si>
  <si>
    <t>010112</t>
  </si>
  <si>
    <t>Accions específiques graus-màters oficials</t>
  </si>
  <si>
    <t>0601</t>
  </si>
  <si>
    <t>010113</t>
  </si>
  <si>
    <t>Rotatori Veterinària</t>
  </si>
  <si>
    <t>010201</t>
  </si>
  <si>
    <t>Programa coordinadors de titulació</t>
  </si>
  <si>
    <t>010202</t>
  </si>
  <si>
    <t>Proves d'accés</t>
  </si>
  <si>
    <t>1001</t>
  </si>
  <si>
    <t>010301</t>
  </si>
  <si>
    <t>Vicerectorat d'Estudiants i Ocupabilitat</t>
  </si>
  <si>
    <t>1203</t>
  </si>
  <si>
    <t>010302</t>
  </si>
  <si>
    <t>Aportacions màsters oficials i retitulacions</t>
  </si>
  <si>
    <t>010304</t>
  </si>
  <si>
    <t>Programa coordinadors màsters oficials</t>
  </si>
  <si>
    <t>1508</t>
  </si>
  <si>
    <t>010401</t>
  </si>
  <si>
    <t>Mestratges, postgraus i cursos especialització</t>
  </si>
  <si>
    <t>010402</t>
  </si>
  <si>
    <t>Graduat Sènior en cultura, ciència i tecnologia</t>
  </si>
  <si>
    <t>010403</t>
  </si>
  <si>
    <t>Accions de docència virtual</t>
  </si>
  <si>
    <t>010404</t>
  </si>
  <si>
    <t>Activitats docents</t>
  </si>
  <si>
    <t>1008</t>
  </si>
  <si>
    <t>010405</t>
  </si>
  <si>
    <t>Institut Ciències de l'Educació - Centre Formació Contínua</t>
  </si>
  <si>
    <t>0803</t>
  </si>
  <si>
    <t>010406</t>
  </si>
  <si>
    <t>Universitat d'Estiu</t>
  </si>
  <si>
    <t>010407</t>
  </si>
  <si>
    <t>Unitat de formació no reglada</t>
  </si>
  <si>
    <t>0806</t>
  </si>
  <si>
    <t>010501</t>
  </si>
  <si>
    <t>Institut de Llengües</t>
  </si>
  <si>
    <t>010503</t>
  </si>
  <si>
    <t>Fira UdL Treball</t>
  </si>
  <si>
    <t>1101</t>
  </si>
  <si>
    <t>020102</t>
  </si>
  <si>
    <t>Centres propis de recerca</t>
  </si>
  <si>
    <t>0601/1101</t>
  </si>
  <si>
    <t>020201</t>
  </si>
  <si>
    <t>Personal investigador</t>
  </si>
  <si>
    <t>020301</t>
  </si>
  <si>
    <t>Vicerectorat de Recerca i Transferència</t>
  </si>
  <si>
    <t>0302</t>
  </si>
  <si>
    <t>020302</t>
  </si>
  <si>
    <t>Suport a la R+D+I</t>
  </si>
  <si>
    <t>020303</t>
  </si>
  <si>
    <t>Ajuts a grups</t>
  </si>
  <si>
    <t>020304</t>
  </si>
  <si>
    <t>Borses de viatge</t>
  </si>
  <si>
    <t>1509</t>
  </si>
  <si>
    <t>020306</t>
  </si>
  <si>
    <t>Tribunals de tesis doctorals</t>
  </si>
  <si>
    <t>020307</t>
  </si>
  <si>
    <t>Ajuts als programes de doctorat</t>
  </si>
  <si>
    <t>020308</t>
  </si>
  <si>
    <t>Estades en centres estrangers</t>
  </si>
  <si>
    <t>020309</t>
  </si>
  <si>
    <t>Estades curtes estranger beques FPI, FPU</t>
  </si>
  <si>
    <t>020310</t>
  </si>
  <si>
    <t>Programa Jose Castillejo</t>
  </si>
  <si>
    <t>0302/030241/1101</t>
  </si>
  <si>
    <t>020311</t>
  </si>
  <si>
    <t>Convenis amb empreses i institucions</t>
  </si>
  <si>
    <t>020312</t>
  </si>
  <si>
    <t>Projectes d'investigació de l'Estat</t>
  </si>
  <si>
    <t>020313</t>
  </si>
  <si>
    <t>Projectes d'investigació Generalitat</t>
  </si>
  <si>
    <t>020314</t>
  </si>
  <si>
    <t>Projectes europeus</t>
  </si>
  <si>
    <t>020317</t>
  </si>
  <si>
    <t>Programa mobilitat investigadors seniors</t>
  </si>
  <si>
    <t>020318</t>
  </si>
  <si>
    <t>Escola de Doctorat</t>
  </si>
  <si>
    <t>020401</t>
  </si>
  <si>
    <t>Assignació Departaments (55%)</t>
  </si>
  <si>
    <t>020402</t>
  </si>
  <si>
    <t>Serveis Científico Tècnics</t>
  </si>
  <si>
    <t>020404</t>
  </si>
  <si>
    <t>Manteniment aparells científics</t>
  </si>
  <si>
    <t>020405</t>
  </si>
  <si>
    <t>Devolució ajudes parcs científics</t>
  </si>
  <si>
    <t>020406</t>
  </si>
  <si>
    <t>Lloguer d'espais del parc científic</t>
  </si>
  <si>
    <t>020408</t>
  </si>
  <si>
    <t>Arborètum</t>
  </si>
  <si>
    <t>020501</t>
  </si>
  <si>
    <t>Congressos i reunions científiques</t>
  </si>
  <si>
    <t>1301</t>
  </si>
  <si>
    <t>030101</t>
  </si>
  <si>
    <t>Consell Social</t>
  </si>
  <si>
    <t>0101/0201/1201</t>
  </si>
  <si>
    <t>030103</t>
  </si>
  <si>
    <t>Relacions interuniversitàries</t>
  </si>
  <si>
    <t>030105</t>
  </si>
  <si>
    <t>Càtedres universitat-empresa</t>
  </si>
  <si>
    <t>0103</t>
  </si>
  <si>
    <t>030106</t>
  </si>
  <si>
    <t>Protocol</t>
  </si>
  <si>
    <t>030107</t>
  </si>
  <si>
    <t>Formació de professorat de secundària</t>
  </si>
  <si>
    <t>030201</t>
  </si>
  <si>
    <t>0C02</t>
  </si>
  <si>
    <t>030202</t>
  </si>
  <si>
    <t>Comunicació i Premsa</t>
  </si>
  <si>
    <t>0203</t>
  </si>
  <si>
    <t>030203</t>
  </si>
  <si>
    <t>Imatge institucional</t>
  </si>
  <si>
    <t>0804</t>
  </si>
  <si>
    <t>030204</t>
  </si>
  <si>
    <t>Botiga</t>
  </si>
  <si>
    <t>0C01</t>
  </si>
  <si>
    <t>030205</t>
  </si>
  <si>
    <t>0801</t>
  </si>
  <si>
    <t>030301</t>
  </si>
  <si>
    <t>Vicerectorat de Cultura i Extensió Universitària</t>
  </si>
  <si>
    <t>0802</t>
  </si>
  <si>
    <t>030302</t>
  </si>
  <si>
    <t>Activitats culturals: teatre, dansa, poesia, òpera</t>
  </si>
  <si>
    <t>030303</t>
  </si>
  <si>
    <t>Activitats culturals docents</t>
  </si>
  <si>
    <t>030304</t>
  </si>
  <si>
    <t>Aules d'Exensió Universitària</t>
  </si>
  <si>
    <t>0B03</t>
  </si>
  <si>
    <t>030401</t>
  </si>
  <si>
    <t>Desenvolupament i Cooperació</t>
  </si>
  <si>
    <t>030402</t>
  </si>
  <si>
    <t>Aportacions 0,7%</t>
  </si>
  <si>
    <t>030403</t>
  </si>
  <si>
    <t>Projectes cooperació i sensibilització</t>
  </si>
  <si>
    <t>0B01</t>
  </si>
  <si>
    <t>030404</t>
  </si>
  <si>
    <t>Coordinació de compromís social, igualtat i  cooperació</t>
  </si>
  <si>
    <t>0901</t>
  </si>
  <si>
    <t>030501</t>
  </si>
  <si>
    <t>Vicerectorat d'Internacionalització</t>
  </si>
  <si>
    <t>0902</t>
  </si>
  <si>
    <t>030502</t>
  </si>
  <si>
    <t>Relacions Internacionals</t>
  </si>
  <si>
    <t>030503</t>
  </si>
  <si>
    <t>Beques Erasmus</t>
  </si>
  <si>
    <t>030504</t>
  </si>
  <si>
    <t>Ajuts per estades i manutenció</t>
  </si>
  <si>
    <t>030505</t>
  </si>
  <si>
    <t>Programa JADE</t>
  </si>
  <si>
    <t>030507</t>
  </si>
  <si>
    <t>Ajuts mobilitat convenis bilaterals i fora UE</t>
  </si>
  <si>
    <t>030512</t>
  </si>
  <si>
    <t>Ajuts per a la mobilitat dels estudiants</t>
  </si>
  <si>
    <t>030514</t>
  </si>
  <si>
    <t>Beques Santander per als estudiants de mobilitat</t>
  </si>
  <si>
    <t>040101</t>
  </si>
  <si>
    <t>Vicerectorat de Professorat</t>
  </si>
  <si>
    <t>1201</t>
  </si>
  <si>
    <t>040102</t>
  </si>
  <si>
    <t>Gerència</t>
  </si>
  <si>
    <t>040103</t>
  </si>
  <si>
    <t>Formació professorat universitari</t>
  </si>
  <si>
    <t>1202</t>
  </si>
  <si>
    <t>040104</t>
  </si>
  <si>
    <t>Pla de formació del PAS</t>
  </si>
  <si>
    <t>040105</t>
  </si>
  <si>
    <t>Tribunals d'oposicions i concursos</t>
  </si>
  <si>
    <t>040106</t>
  </si>
  <si>
    <t>Publicitat oposicions</t>
  </si>
  <si>
    <t>040107</t>
  </si>
  <si>
    <t>Periodes sabàtics</t>
  </si>
  <si>
    <t>0805</t>
  </si>
  <si>
    <t>040201</t>
  </si>
  <si>
    <t>Esports</t>
  </si>
  <si>
    <t>040202</t>
  </si>
  <si>
    <t>Edicions i  Publicacions</t>
  </si>
  <si>
    <t>1006</t>
  </si>
  <si>
    <t>040301</t>
  </si>
  <si>
    <t>Consell de l'Estudiantat</t>
  </si>
  <si>
    <t>1001/1005</t>
  </si>
  <si>
    <t>040302</t>
  </si>
  <si>
    <t>Beques i ajuts a l'estudiantat</t>
  </si>
  <si>
    <t>1001/1006</t>
  </si>
  <si>
    <t>040303</t>
  </si>
  <si>
    <t>Ajuts a les activitats del Consell de l'estudiantat i associ</t>
  </si>
  <si>
    <t>040304</t>
  </si>
  <si>
    <t>Festa Major de l'estudiantat</t>
  </si>
  <si>
    <t>040305</t>
  </si>
  <si>
    <t>0405</t>
  </si>
  <si>
    <t>040401</t>
  </si>
  <si>
    <t>Prevenció de riscos laborals</t>
  </si>
  <si>
    <t>040402</t>
  </si>
  <si>
    <t>Informació i Orientació Universitària</t>
  </si>
  <si>
    <t>040403</t>
  </si>
  <si>
    <t>Administració de campus</t>
  </si>
  <si>
    <t>040404</t>
  </si>
  <si>
    <t>Atenció a la diversitat, mobilitat i altres accions</t>
  </si>
  <si>
    <t>040405</t>
  </si>
  <si>
    <t>Ajuts sindicals</t>
  </si>
  <si>
    <t>0601/1201</t>
  </si>
  <si>
    <t>040406</t>
  </si>
  <si>
    <t>Fons social</t>
  </si>
  <si>
    <t>040408</t>
  </si>
  <si>
    <t>Aportació fons de pensions</t>
  </si>
  <si>
    <t>040409</t>
  </si>
  <si>
    <t>Vestuari personal</t>
  </si>
  <si>
    <t>1401</t>
  </si>
  <si>
    <t>040501</t>
  </si>
  <si>
    <t>Sindicatura de Greuges</t>
  </si>
  <si>
    <t>0B02</t>
  </si>
  <si>
    <t>040502</t>
  </si>
  <si>
    <t>Igualtat d'oportunitats</t>
  </si>
  <si>
    <t>0101</t>
  </si>
  <si>
    <t>050101</t>
  </si>
  <si>
    <t>Rectorat</t>
  </si>
  <si>
    <t>0201</t>
  </si>
  <si>
    <t>050102</t>
  </si>
  <si>
    <t>Secretaria General</t>
  </si>
  <si>
    <t>0A01/0A02</t>
  </si>
  <si>
    <t>050104</t>
  </si>
  <si>
    <t>0402</t>
  </si>
  <si>
    <t>050301</t>
  </si>
  <si>
    <t>Sistemes d'Informació i Comunicacions</t>
  </si>
  <si>
    <t>050302</t>
  </si>
  <si>
    <t>Xarxa informàtica</t>
  </si>
  <si>
    <t>050303</t>
  </si>
  <si>
    <t>Administració electrònica</t>
  </si>
  <si>
    <t>0D01</t>
  </si>
  <si>
    <t>050304</t>
  </si>
  <si>
    <t>Transformació digital</t>
  </si>
  <si>
    <t>0401</t>
  </si>
  <si>
    <t>050401</t>
  </si>
  <si>
    <t>Vicerectorat d'Infraestructures</t>
  </si>
  <si>
    <t>0404</t>
  </si>
  <si>
    <t>050402</t>
  </si>
  <si>
    <t>Adquisició llibres, revistes i bases de dades</t>
  </si>
  <si>
    <t>050403</t>
  </si>
  <si>
    <t>Biblioteca i Documentació</t>
  </si>
  <si>
    <t>0403</t>
  </si>
  <si>
    <t>050404</t>
  </si>
  <si>
    <t>Infraestructures</t>
  </si>
  <si>
    <t>050405</t>
  </si>
  <si>
    <t>Obres i equipaments Pla d'Inversions Universitàries</t>
  </si>
  <si>
    <t>050406</t>
  </si>
  <si>
    <t>Plaques fotovoltaiques</t>
  </si>
  <si>
    <t>050407</t>
  </si>
  <si>
    <t>Optimització d'infraestructures i equipaments</t>
  </si>
  <si>
    <t>1207</t>
  </si>
  <si>
    <t>050501</t>
  </si>
  <si>
    <t>Millora de processos</t>
  </si>
  <si>
    <t>060101</t>
  </si>
  <si>
    <t>Despeses Personal Docent Investigador</t>
  </si>
  <si>
    <t>060201</t>
  </si>
  <si>
    <t>Despeses Personal d'Administració i Serveis</t>
  </si>
  <si>
    <t>0202</t>
  </si>
  <si>
    <t>070101</t>
  </si>
  <si>
    <t>Assessoria Jurídica</t>
  </si>
  <si>
    <t>070102</t>
  </si>
  <si>
    <t>Arxiu i gestió documents</t>
  </si>
  <si>
    <t>0502</t>
  </si>
  <si>
    <t>070103</t>
  </si>
  <si>
    <t>Gestió Acadèmica</t>
  </si>
  <si>
    <t>0702</t>
  </si>
  <si>
    <t>070104</t>
  </si>
  <si>
    <t>Oficina de Qualitat i Planificació Docent</t>
  </si>
  <si>
    <t>070105</t>
  </si>
  <si>
    <t>Personal</t>
  </si>
  <si>
    <t>070106</t>
  </si>
  <si>
    <t>Economia</t>
  </si>
  <si>
    <t>1204</t>
  </si>
  <si>
    <t>070107</t>
  </si>
  <si>
    <t>Serveis comunitaris</t>
  </si>
  <si>
    <t>070201</t>
  </si>
  <si>
    <t>Manteniment software</t>
  </si>
  <si>
    <t>070202</t>
  </si>
  <si>
    <t>Manteniment hardware</t>
  </si>
  <si>
    <t>070203</t>
  </si>
  <si>
    <t>Comunicacions telefòniques</t>
  </si>
  <si>
    <t>070204</t>
  </si>
  <si>
    <t>070205</t>
  </si>
  <si>
    <t>Manteniment d'edificis</t>
  </si>
  <si>
    <t>070206</t>
  </si>
  <si>
    <t>Manteniment maquinària i instal·lacions</t>
  </si>
  <si>
    <t>070207</t>
  </si>
  <si>
    <t>Energia elèctrica</t>
  </si>
  <si>
    <t>070208</t>
  </si>
  <si>
    <t>Aigua</t>
  </si>
  <si>
    <t>070209</t>
  </si>
  <si>
    <t>Combustibles i carburants</t>
  </si>
  <si>
    <t>070210</t>
  </si>
  <si>
    <t>Primes d'assegurances</t>
  </si>
  <si>
    <t>070211</t>
  </si>
  <si>
    <t>Neteja i sanitat</t>
  </si>
  <si>
    <t>070212</t>
  </si>
  <si>
    <t>Seguretat</t>
  </si>
  <si>
    <t>070213</t>
  </si>
  <si>
    <t>Recollida residus</t>
  </si>
  <si>
    <t>070214</t>
  </si>
  <si>
    <t>Mobiliari i estris</t>
  </si>
  <si>
    <t>0000</t>
  </si>
  <si>
    <t>070215</t>
  </si>
  <si>
    <t>Redistribució de crèdits</t>
  </si>
  <si>
    <t>Progr</t>
  </si>
  <si>
    <t>Codi
Progr.</t>
  </si>
  <si>
    <t>Descripció Programa</t>
  </si>
  <si>
    <t>Aportació UdL</t>
  </si>
  <si>
    <t>Prestació serv. i altres ingressos</t>
  </si>
  <si>
    <t>FINANÇAMENT</t>
  </si>
  <si>
    <t>1. Docència, aprenentatge i ocupabilitat</t>
  </si>
  <si>
    <t>2. Recerca i transferència de coneixement</t>
  </si>
  <si>
    <t>3. Relació amb el territori i internacionalització</t>
  </si>
  <si>
    <t>4. Comunitat universitària i polítiques transversals</t>
  </si>
  <si>
    <t>5. Organització, recursos i serveis</t>
  </si>
  <si>
    <t>6. Personal</t>
  </si>
  <si>
    <t>7. Despeses Generals</t>
  </si>
  <si>
    <t>Model docent innovador i diferenciat</t>
  </si>
  <si>
    <t>Adaptació de la formació a les demandes socials</t>
  </si>
  <si>
    <t>Programació de màsters i doctorats d'alt nivell</t>
  </si>
  <si>
    <t>Formació contínua com a aposta estratègica</t>
  </si>
  <si>
    <t>Facilitar l'ocupabilitat dels estudiants</t>
  </si>
  <si>
    <t>Model de recerca que integri els àmbits d'especialització</t>
  </si>
  <si>
    <t>Incorporació de personal investigador competitiu</t>
  </si>
  <si>
    <t>Efectivitat de la recerca i transferència</t>
  </si>
  <si>
    <t>Dotació de serveis i infraestructures per a la recerca</t>
  </si>
  <si>
    <t>Visualització i difusió de la recerca i transferència</t>
  </si>
  <si>
    <t>Desenvolupament social i territorial</t>
  </si>
  <si>
    <t>Projecció i percepció externa</t>
  </si>
  <si>
    <t>Dinamització cultural i progrés personal</t>
  </si>
  <si>
    <t>Acció social, cooperació i solidaritat</t>
  </si>
  <si>
    <t>Política i model de gestió de RRHH</t>
  </si>
  <si>
    <t>Cohesió institucional i compromís del personal</t>
  </si>
  <si>
    <t>Implicació dels estudiants en la vida universitària</t>
  </si>
  <si>
    <t>Qualitat de vida de la comunitat universitària</t>
  </si>
  <si>
    <t>Responsabilitat social i corporativa</t>
  </si>
  <si>
    <t>Eficiència dels processos de presa i transmissió  decisions</t>
  </si>
  <si>
    <t>Potenciació de l'ús de les TIC als serveis</t>
  </si>
  <si>
    <t>Model de gestió per processos</t>
  </si>
  <si>
    <t>Serveis Centrals</t>
  </si>
  <si>
    <t>Despeses generals</t>
  </si>
  <si>
    <t>Vocació internacional</t>
  </si>
  <si>
    <t>TOTAL PROGRAMA 2- RECERCA I TRANSFERÈNCIA DE CONEIXEMENT</t>
  </si>
  <si>
    <t>TOTAL PROGRAMA 1- DOCÈNCIA, APRENENTATGE I OCUPABILITAT</t>
  </si>
  <si>
    <t>TOTAL PROGRAMA 3- RELACIÓ AMB EL TERRITORI I INTERNACIONALITZACIÓ</t>
  </si>
  <si>
    <t>TOTAL PROGRAMA 4- COMUNITAT UNIVERSITÀRIA I POLÍTIQUES TRANSVERSALS</t>
  </si>
  <si>
    <t>TOTAL PROGRAMA 5- ORGANITZACIÓ, RECURSOS I SERVEIS</t>
  </si>
  <si>
    <t>TOTAL PROGRAMA 6- PERSONAL</t>
  </si>
  <si>
    <t>TOTAL PROGRAMA 7- DESPESES GENERALS</t>
  </si>
  <si>
    <t>TOTAL PRESSUPOST UDL</t>
  </si>
  <si>
    <t>Transf. 
corrents</t>
  </si>
  <si>
    <t>Transf. 
capital</t>
  </si>
  <si>
    <t>PRESSUPOST PER PROGRAMES 2023</t>
  </si>
  <si>
    <t>1501/1502/1503/1504/1505/1506/1507</t>
  </si>
  <si>
    <t>0404/0501/0802/0B02/0B03/1001</t>
  </si>
  <si>
    <t>020305</t>
  </si>
  <si>
    <t>Professors visitants</t>
  </si>
  <si>
    <t>0304</t>
  </si>
  <si>
    <t>0C05</t>
  </si>
  <si>
    <t>070301/070303/070304/070308/070310/070311/070312/070313/070314/070315/070316/070</t>
  </si>
  <si>
    <t>Programa d'informació, orientació i promoció externa de la U</t>
  </si>
  <si>
    <t>Coordinació de Comunicació, Difusió I Premsa</t>
  </si>
  <si>
    <t>0902/0B03/0E01</t>
  </si>
  <si>
    <t>030513</t>
  </si>
  <si>
    <t>Beques Erasmus països no europeus</t>
  </si>
  <si>
    <t>Ajuts a activ. culturals, de participació i repres. estudian</t>
  </si>
  <si>
    <t>120501/120502/120505</t>
  </si>
  <si>
    <t>120601/120602/120603/120604/120605</t>
  </si>
  <si>
    <t>Vicerectorat de Política Institucional i Planificació Estrat</t>
  </si>
  <si>
    <t>070216</t>
  </si>
  <si>
    <t>Manteniment elements de transport</t>
  </si>
  <si>
    <t>0C03/0E01/1005/
1008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</si>
</sst>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11" x14ac:knownFonts="1">
    <font>
      <sz val="11"/>
      <color indexed="8"/>
      <name val="Calibri"/>
      <family val="2"/>
      <scheme val="minor"/>
    </font>
    <font>
      <b/>
      <sz val="9"/>
      <name val="Times New Roman"/>
      <family val="1"/>
    </font>
    <font>
      <sz val="9"/>
      <color indexed="8"/>
      <name val="Times New Roman"/>
      <family val="1"/>
    </font>
    <font>
      <b/>
      <sz val="9"/>
      <color theme="0"/>
      <name val="Times New Roman"/>
      <family val="1"/>
    </font>
    <font>
      <sz val="9"/>
      <name val="Times New Roman"/>
      <family val="1"/>
    </font>
    <font>
      <b/>
      <u/>
      <sz val="9"/>
      <color rgb="FF993366"/>
      <name val="Times New Roman"/>
      <family val="1"/>
    </font>
    <font>
      <b/>
      <i/>
      <u/>
      <sz val="9"/>
      <name val="Times New Roman"/>
      <family val="1"/>
    </font>
    <font>
      <b/>
      <u/>
      <sz val="11"/>
      <color rgb="FF993366"/>
      <name val="Times New Roman"/>
      <family val="1"/>
    </font>
    <font>
      <b/>
      <i/>
      <u/>
      <sz val="8"/>
      <name val="Arial"/>
      <family val="2"/>
      <charset val="1"/>
    </font>
    <font>
      <b/>
      <i/>
      <u/>
      <sz val="9"/>
      <color theme="0"/>
      <name val="Times New Roman"/>
      <family val="1"/>
    </font>
    <font>
      <u/>
      <sz val="9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rgb="FF00FFFF"/>
      </patternFill>
    </fill>
    <fill>
      <patternFill patternType="solid">
        <fgColor rgb="FF9933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auto="1"/>
      </right>
      <top/>
      <bottom style="thin">
        <color theme="1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64"/>
      </left>
      <right/>
      <top style="thin">
        <color indexed="9"/>
      </top>
      <bottom style="thin">
        <color indexed="64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 style="thin">
        <color indexed="9"/>
      </top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1" applyBorder="0" applyProtection="0"/>
  </cellStyleXfs>
  <cellXfs count="59"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center" vertical="center" wrapText="1"/>
    </xf>
    <xf numFmtId="4" fontId="1" fillId="2" borderId="6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8" xfId="0" applyFont="1" applyBorder="1" applyAlignment="1">
      <alignment vertical="center" wrapText="1"/>
    </xf>
    <xf numFmtId="4" fontId="3" fillId="3" borderId="17" xfId="0" applyNumberFormat="1" applyFont="1" applyFill="1" applyBorder="1" applyAlignment="1">
      <alignment vertical="center" wrapText="1"/>
    </xf>
    <xf numFmtId="4" fontId="3" fillId="3" borderId="10" xfId="0" applyNumberFormat="1" applyFont="1" applyFill="1" applyBorder="1" applyAlignment="1">
      <alignment vertical="center" wrapText="1"/>
    </xf>
    <xf numFmtId="4" fontId="3" fillId="3" borderId="8" xfId="0" applyNumberFormat="1" applyFont="1" applyFill="1" applyBorder="1" applyAlignment="1">
      <alignment vertical="center" wrapText="1"/>
    </xf>
    <xf numFmtId="4" fontId="3" fillId="3" borderId="9" xfId="0" applyNumberFormat="1" applyFont="1" applyFill="1" applyBorder="1" applyAlignment="1">
      <alignment vertical="center" wrapText="1"/>
    </xf>
    <xf numFmtId="4" fontId="1" fillId="4" borderId="21" xfId="0" applyNumberFormat="1" applyFont="1" applyFill="1" applyBorder="1" applyAlignment="1">
      <alignment vertical="center" wrapText="1"/>
    </xf>
    <xf numFmtId="4" fontId="1" fillId="4" borderId="22" xfId="0" applyNumberFormat="1" applyFont="1" applyFill="1" applyBorder="1" applyAlignment="1">
      <alignment vertical="center" wrapText="1"/>
    </xf>
    <xf numFmtId="4" fontId="1" fillId="4" borderId="23" xfId="0" applyNumberFormat="1" applyFont="1" applyFill="1" applyBorder="1" applyAlignment="1">
      <alignment vertical="center" wrapText="1"/>
    </xf>
    <xf numFmtId="4" fontId="1" fillId="4" borderId="24" xfId="0" applyNumberFormat="1" applyFont="1" applyFill="1" applyBorder="1" applyAlignment="1">
      <alignment vertical="center" wrapText="1"/>
    </xf>
    <xf numFmtId="0" fontId="4" fillId="0" borderId="7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64" fontId="4" fillId="0" borderId="2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164" fontId="6" fillId="5" borderId="2" xfId="1" applyNumberFormat="1" applyFont="1" applyFill="1" applyBorder="1" applyAlignment="1" applyProtection="1">
      <alignment vertical="center"/>
    </xf>
    <xf numFmtId="164" fontId="6" fillId="5" borderId="1" xfId="1" applyNumberFormat="1" applyFont="1" applyFill="1" applyBorder="1" applyAlignment="1" applyProtection="1">
      <alignment vertical="center"/>
    </xf>
    <xf numFmtId="164" fontId="6" fillId="0" borderId="2" xfId="1" applyNumberFormat="1" applyFont="1" applyBorder="1" applyAlignment="1" applyProtection="1">
      <alignment vertical="center"/>
    </xf>
    <xf numFmtId="164" fontId="6" fillId="0" borderId="1" xfId="1" applyNumberFormat="1" applyFont="1" applyBorder="1" applyAlignment="1" applyProtection="1">
      <alignment vertical="center"/>
    </xf>
    <xf numFmtId="0" fontId="1" fillId="5" borderId="11" xfId="0" applyFont="1" applyFill="1" applyBorder="1" applyAlignment="1">
      <alignment horizontal="left" vertical="center" wrapText="1"/>
    </xf>
    <xf numFmtId="0" fontId="1" fillId="5" borderId="12" xfId="0" applyFont="1" applyFill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3" fillId="3" borderId="15" xfId="0" applyFont="1" applyFill="1" applyBorder="1" applyAlignment="1">
      <alignment horizontal="left" vertical="center" wrapText="1"/>
    </xf>
    <xf numFmtId="0" fontId="3" fillId="3" borderId="16" xfId="0" applyFont="1" applyFill="1" applyBorder="1" applyAlignment="1">
      <alignment horizontal="left" vertical="center" wrapText="1"/>
    </xf>
    <xf numFmtId="0" fontId="1" fillId="5" borderId="13" xfId="0" applyFont="1" applyFill="1" applyBorder="1" applyAlignment="1">
      <alignment horizontal="left" vertical="center" wrapText="1"/>
    </xf>
    <xf numFmtId="0" fontId="1" fillId="5" borderId="14" xfId="0" applyFont="1" applyFill="1" applyBorder="1" applyAlignment="1">
      <alignment horizontal="left" vertical="center" wrapText="1"/>
    </xf>
    <xf numFmtId="0" fontId="1" fillId="4" borderId="19" xfId="0" applyFont="1" applyFill="1" applyBorder="1" applyAlignment="1">
      <alignment horizontal="left" vertical="center" wrapText="1"/>
    </xf>
    <xf numFmtId="0" fontId="1" fillId="4" borderId="20" xfId="0" applyFont="1" applyFill="1" applyBorder="1" applyAlignment="1">
      <alignment horizontal="left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64" fontId="4" fillId="0" borderId="7" xfId="0" applyNumberFormat="1" applyFont="1" applyBorder="1" applyAlignment="1">
      <alignment vertical="center"/>
    </xf>
    <xf numFmtId="164" fontId="6" fillId="5" borderId="7" xfId="1" applyNumberFormat="1" applyFont="1" applyFill="1" applyBorder="1" applyAlignment="1" applyProtection="1">
      <alignment vertical="center"/>
    </xf>
    <xf numFmtId="0" fontId="2" fillId="0" borderId="0" xfId="0" applyFont="1" applyFill="1" applyAlignment="1">
      <alignment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64" fontId="6" fillId="0" borderId="2" xfId="1" applyNumberFormat="1" applyFont="1" applyFill="1" applyBorder="1" applyAlignment="1" applyProtection="1">
      <alignment vertical="center"/>
    </xf>
    <xf numFmtId="164" fontId="6" fillId="0" borderId="1" xfId="1" applyNumberFormat="1" applyFont="1" applyFill="1" applyBorder="1" applyAlignment="1" applyProtection="1">
      <alignment vertical="center"/>
    </xf>
    <xf numFmtId="164" fontId="6" fillId="0" borderId="7" xfId="1" applyNumberFormat="1" applyFont="1" applyFill="1" applyBorder="1" applyAlignment="1" applyProtection="1">
      <alignment vertical="center"/>
    </xf>
    <xf numFmtId="164" fontId="2" fillId="0" borderId="0" xfId="0" applyNumberFormat="1" applyFont="1" applyAlignment="1">
      <alignment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left" vertical="center" wrapText="1"/>
    </xf>
    <xf numFmtId="164" fontId="9" fillId="0" borderId="27" xfId="1" applyNumberFormat="1" applyFont="1" applyFill="1" applyBorder="1" applyAlignment="1" applyProtection="1">
      <alignment vertical="center"/>
    </xf>
    <xf numFmtId="164" fontId="9" fillId="0" borderId="26" xfId="1" applyNumberFormat="1" applyFont="1" applyFill="1" applyBorder="1" applyAlignment="1" applyProtection="1">
      <alignment vertical="center"/>
    </xf>
    <xf numFmtId="164" fontId="9" fillId="0" borderId="20" xfId="1" applyNumberFormat="1" applyFont="1" applyFill="1" applyBorder="1" applyAlignment="1" applyProtection="1">
      <alignment vertical="center"/>
    </xf>
    <xf numFmtId="0" fontId="10" fillId="0" borderId="0" xfId="0" applyFont="1" applyFill="1" applyAlignment="1">
      <alignment vertical="center" wrapText="1"/>
    </xf>
    <xf numFmtId="0" fontId="10" fillId="0" borderId="0" xfId="0" applyFont="1" applyAlignment="1">
      <alignment vertical="center" wrapText="1"/>
    </xf>
  </cellXfs>
  <cellStyles count="2">
    <cellStyle name="Normal" xfId="0" builtinId="0"/>
    <cellStyle name="Resultado" xfId="1" xr:uid="{1C6FBB74-780F-4FDB-84FA-BD8205D4F561}"/>
  </cellStyles>
  <dxfs count="0"/>
  <tableStyles count="0" defaultTableStyle="TableStyleMedium2" defaultPivotStyle="PivotStyleLight16"/>
  <colors>
    <mruColors>
      <color rgb="FF99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227"/>
  <sheetViews>
    <sheetView tabSelected="1" topLeftCell="A178" zoomScale="106" zoomScaleNormal="106" workbookViewId="0">
      <selection activeCell="C148" sqref="C148"/>
    </sheetView>
  </sheetViews>
  <sheetFormatPr baseColWidth="10" defaultColWidth="9.140625" defaultRowHeight="12" x14ac:dyDescent="0.25"/>
  <cols>
    <col min="1" max="1" width="4.85546875" style="45" customWidth="1"/>
    <col min="2" max="2" width="6" style="7" customWidth="1"/>
    <col min="3" max="3" width="13.7109375" style="7" customWidth="1"/>
    <col min="4" max="4" width="6.85546875" style="7" customWidth="1"/>
    <col min="5" max="5" width="38.85546875" style="7" customWidth="1"/>
    <col min="6" max="6" width="13.42578125" style="7" bestFit="1" customWidth="1"/>
    <col min="7" max="7" width="12.5703125" style="7" customWidth="1"/>
    <col min="8" max="9" width="12.5703125" style="7" bestFit="1" customWidth="1"/>
    <col min="10" max="10" width="13" style="7" customWidth="1"/>
    <col min="11" max="16384" width="9.140625" style="7"/>
  </cols>
  <sheetData>
    <row r="2" spans="2:12" ht="18" customHeight="1" x14ac:dyDescent="0.25">
      <c r="B2" s="38" t="s">
        <v>369</v>
      </c>
      <c r="C2" s="39"/>
      <c r="D2" s="39"/>
      <c r="E2" s="39"/>
      <c r="F2" s="40"/>
      <c r="G2" s="38" t="s">
        <v>326</v>
      </c>
      <c r="H2" s="39"/>
      <c r="I2" s="39"/>
      <c r="J2" s="40"/>
    </row>
    <row r="3" spans="2:12" ht="24" x14ac:dyDescent="0.25">
      <c r="B3" s="1" t="s">
        <v>321</v>
      </c>
      <c r="C3" s="1" t="s">
        <v>0</v>
      </c>
      <c r="D3" s="1" t="s">
        <v>322</v>
      </c>
      <c r="E3" s="1" t="s">
        <v>323</v>
      </c>
      <c r="F3" s="2" t="s">
        <v>1</v>
      </c>
      <c r="G3" s="3" t="s">
        <v>324</v>
      </c>
      <c r="H3" s="4" t="s">
        <v>367</v>
      </c>
      <c r="I3" s="5" t="s">
        <v>368</v>
      </c>
      <c r="J3" s="6" t="s">
        <v>325</v>
      </c>
    </row>
    <row r="4" spans="2:12" x14ac:dyDescent="0.25">
      <c r="B4" s="20"/>
      <c r="C4" s="21"/>
      <c r="D4" s="21"/>
      <c r="E4" s="21"/>
      <c r="F4" s="22"/>
      <c r="G4" s="23"/>
      <c r="H4" s="23"/>
      <c r="I4" s="23"/>
      <c r="J4" s="22"/>
    </row>
    <row r="5" spans="2:12" ht="15" customHeight="1" x14ac:dyDescent="0.25">
      <c r="B5" s="41" t="s">
        <v>327</v>
      </c>
      <c r="C5" s="42"/>
      <c r="D5" s="42"/>
      <c r="E5" s="42"/>
      <c r="F5" s="22"/>
      <c r="G5" s="23"/>
      <c r="H5" s="23"/>
      <c r="I5" s="23"/>
      <c r="J5" s="22"/>
    </row>
    <row r="6" spans="2:12" ht="12" customHeight="1" x14ac:dyDescent="0.25">
      <c r="B6" s="9"/>
      <c r="C6" s="10"/>
      <c r="D6" s="10"/>
      <c r="E6" s="10"/>
      <c r="F6" s="22"/>
      <c r="G6" s="23"/>
      <c r="H6" s="23"/>
      <c r="I6" s="23"/>
      <c r="J6" s="22"/>
    </row>
    <row r="7" spans="2:12" ht="15" customHeight="1" x14ac:dyDescent="0.25">
      <c r="B7" s="20" t="str">
        <f t="shared" ref="B7:B37" si="0">IF(NOT(ISBLANK(D7)), (MID(D7,1,2)+0) &amp; "." &amp; (MID(D7,3,2)+0), IF(NOT(ISBLANK(A7)),MID(A7,6,40),""))</f>
        <v>1.1</v>
      </c>
      <c r="C7" s="21" t="s">
        <v>2</v>
      </c>
      <c r="D7" s="21" t="s">
        <v>3</v>
      </c>
      <c r="E7" s="21" t="s">
        <v>4</v>
      </c>
      <c r="F7" s="22">
        <v>10973.91</v>
      </c>
      <c r="G7" s="23">
        <v>10973.91</v>
      </c>
      <c r="H7" s="23">
        <v>0</v>
      </c>
      <c r="I7" s="23">
        <v>0</v>
      </c>
      <c r="J7" s="22">
        <v>0</v>
      </c>
    </row>
    <row r="8" spans="2:12" ht="36" x14ac:dyDescent="0.25">
      <c r="B8" s="20" t="str">
        <f t="shared" si="0"/>
        <v>1.1</v>
      </c>
      <c r="C8" s="11" t="s">
        <v>370</v>
      </c>
      <c r="D8" s="21" t="s">
        <v>5</v>
      </c>
      <c r="E8" s="21" t="s">
        <v>6</v>
      </c>
      <c r="F8" s="22">
        <v>381283.85</v>
      </c>
      <c r="G8" s="23">
        <v>238183.85</v>
      </c>
      <c r="H8" s="23">
        <v>60000</v>
      </c>
      <c r="I8" s="23">
        <v>2000</v>
      </c>
      <c r="J8" s="22">
        <v>81100</v>
      </c>
    </row>
    <row r="9" spans="2:12" ht="15" customHeight="1" x14ac:dyDescent="0.25">
      <c r="B9" s="20" t="str">
        <f t="shared" si="0"/>
        <v>1.1</v>
      </c>
      <c r="C9" s="21" t="s">
        <v>7</v>
      </c>
      <c r="D9" s="21" t="s">
        <v>8</v>
      </c>
      <c r="E9" s="21" t="s">
        <v>9</v>
      </c>
      <c r="F9" s="22">
        <v>197635.94</v>
      </c>
      <c r="G9" s="23">
        <v>191335.94</v>
      </c>
      <c r="H9" s="23">
        <v>0</v>
      </c>
      <c r="I9" s="23">
        <v>0</v>
      </c>
      <c r="J9" s="22">
        <v>6300</v>
      </c>
    </row>
    <row r="10" spans="2:12" ht="15" customHeight="1" x14ac:dyDescent="0.25">
      <c r="B10" s="20" t="str">
        <f t="shared" si="0"/>
        <v>1.1</v>
      </c>
      <c r="C10" s="21" t="s">
        <v>2</v>
      </c>
      <c r="D10" s="21" t="s">
        <v>10</v>
      </c>
      <c r="E10" s="21" t="s">
        <v>11</v>
      </c>
      <c r="F10" s="22">
        <v>105404.65</v>
      </c>
      <c r="G10" s="23">
        <v>105404.65</v>
      </c>
      <c r="H10" s="23">
        <v>0</v>
      </c>
      <c r="I10" s="23">
        <v>0</v>
      </c>
      <c r="J10" s="22">
        <v>0</v>
      </c>
    </row>
    <row r="11" spans="2:12" ht="15" customHeight="1" x14ac:dyDescent="0.25">
      <c r="B11" s="20" t="str">
        <f t="shared" si="0"/>
        <v>1.1</v>
      </c>
      <c r="C11" s="21" t="s">
        <v>2</v>
      </c>
      <c r="D11" s="21" t="s">
        <v>12</v>
      </c>
      <c r="E11" s="21" t="s">
        <v>13</v>
      </c>
      <c r="F11" s="22">
        <v>70000</v>
      </c>
      <c r="G11" s="23">
        <v>70000</v>
      </c>
      <c r="H11" s="23">
        <v>0</v>
      </c>
      <c r="I11" s="23">
        <v>0</v>
      </c>
      <c r="J11" s="22">
        <v>0</v>
      </c>
    </row>
    <row r="12" spans="2:12" ht="15" customHeight="1" x14ac:dyDescent="0.25">
      <c r="B12" s="20" t="str">
        <f t="shared" si="0"/>
        <v>1.1</v>
      </c>
      <c r="C12" s="21" t="s">
        <v>14</v>
      </c>
      <c r="D12" s="21" t="s">
        <v>15</v>
      </c>
      <c r="E12" s="21" t="s">
        <v>16</v>
      </c>
      <c r="F12" s="22">
        <v>6000</v>
      </c>
      <c r="G12" s="23">
        <v>6000</v>
      </c>
      <c r="H12" s="23">
        <v>0</v>
      </c>
      <c r="I12" s="23">
        <v>0</v>
      </c>
      <c r="J12" s="22">
        <v>0</v>
      </c>
    </row>
    <row r="13" spans="2:12" ht="15" customHeight="1" x14ac:dyDescent="0.25">
      <c r="B13" s="20" t="str">
        <f t="shared" si="0"/>
        <v>1.1</v>
      </c>
      <c r="C13" s="21" t="s">
        <v>2</v>
      </c>
      <c r="D13" s="21" t="s">
        <v>17</v>
      </c>
      <c r="E13" s="21" t="s">
        <v>18</v>
      </c>
      <c r="F13" s="22">
        <v>10000</v>
      </c>
      <c r="G13" s="23">
        <v>10000</v>
      </c>
      <c r="H13" s="23">
        <v>0</v>
      </c>
      <c r="I13" s="23">
        <v>0</v>
      </c>
      <c r="J13" s="22">
        <v>0</v>
      </c>
    </row>
    <row r="14" spans="2:12" ht="15" customHeight="1" x14ac:dyDescent="0.25">
      <c r="B14" s="20" t="str">
        <f t="shared" si="0"/>
        <v>1.1</v>
      </c>
      <c r="C14" s="21" t="s">
        <v>2</v>
      </c>
      <c r="D14" s="21" t="s">
        <v>19</v>
      </c>
      <c r="E14" s="21" t="s">
        <v>20</v>
      </c>
      <c r="F14" s="22">
        <v>159500</v>
      </c>
      <c r="G14" s="23">
        <v>39500</v>
      </c>
      <c r="H14" s="23">
        <v>0</v>
      </c>
      <c r="I14" s="23">
        <v>0</v>
      </c>
      <c r="J14" s="22">
        <v>120000</v>
      </c>
    </row>
    <row r="15" spans="2:12" ht="15" customHeight="1" x14ac:dyDescent="0.25">
      <c r="B15" s="20" t="str">
        <f t="shared" si="0"/>
        <v>1.1</v>
      </c>
      <c r="C15" s="21" t="s">
        <v>21</v>
      </c>
      <c r="D15" s="21" t="s">
        <v>22</v>
      </c>
      <c r="E15" s="21" t="s">
        <v>23</v>
      </c>
      <c r="F15" s="22">
        <v>22428.21</v>
      </c>
      <c r="G15" s="23">
        <v>22428.21</v>
      </c>
      <c r="H15" s="23">
        <v>0</v>
      </c>
      <c r="I15" s="23">
        <v>0</v>
      </c>
      <c r="J15" s="22">
        <v>0</v>
      </c>
    </row>
    <row r="16" spans="2:12" ht="15" customHeight="1" x14ac:dyDescent="0.25">
      <c r="B16" s="28" t="s">
        <v>334</v>
      </c>
      <c r="C16" s="29"/>
      <c r="D16" s="29"/>
      <c r="E16" s="29"/>
      <c r="F16" s="24">
        <f>SUM(F7:F15)</f>
        <v>963226.55999999994</v>
      </c>
      <c r="G16" s="25">
        <f>SUM(G7:G15)</f>
        <v>693826.55999999994</v>
      </c>
      <c r="H16" s="25">
        <f>SUM(H7:H15)</f>
        <v>60000</v>
      </c>
      <c r="I16" s="25">
        <f>SUM(I7:I15)</f>
        <v>2000</v>
      </c>
      <c r="J16" s="24">
        <f>SUM(J7:J15)</f>
        <v>207400</v>
      </c>
      <c r="L16" s="51"/>
    </row>
    <row r="17" spans="2:11" s="45" customFormat="1" ht="15" customHeight="1" x14ac:dyDescent="0.25">
      <c r="B17" s="46"/>
      <c r="C17" s="47"/>
      <c r="D17" s="47"/>
      <c r="E17" s="47"/>
      <c r="F17" s="48"/>
      <c r="G17" s="49"/>
      <c r="H17" s="49"/>
      <c r="I17" s="49"/>
      <c r="J17" s="48"/>
    </row>
    <row r="18" spans="2:11" ht="15" customHeight="1" x14ac:dyDescent="0.25">
      <c r="B18" s="20" t="str">
        <f t="shared" si="0"/>
        <v>1.2</v>
      </c>
      <c r="C18" s="21" t="s">
        <v>2</v>
      </c>
      <c r="D18" s="21" t="s">
        <v>24</v>
      </c>
      <c r="E18" s="21" t="s">
        <v>25</v>
      </c>
      <c r="F18" s="22">
        <v>120040.13</v>
      </c>
      <c r="G18" s="23">
        <v>120040.13</v>
      </c>
      <c r="H18" s="23">
        <v>0</v>
      </c>
      <c r="I18" s="23">
        <v>0</v>
      </c>
      <c r="J18" s="22">
        <v>0</v>
      </c>
    </row>
    <row r="19" spans="2:11" ht="15" customHeight="1" x14ac:dyDescent="0.25">
      <c r="B19" s="20" t="str">
        <f t="shared" si="0"/>
        <v>1.2</v>
      </c>
      <c r="C19" s="21" t="s">
        <v>14</v>
      </c>
      <c r="D19" s="21" t="s">
        <v>26</v>
      </c>
      <c r="E19" s="21" t="s">
        <v>27</v>
      </c>
      <c r="F19" s="22">
        <v>240252</v>
      </c>
      <c r="G19" s="23">
        <v>0</v>
      </c>
      <c r="H19" s="23">
        <v>0</v>
      </c>
      <c r="I19" s="23">
        <v>0</v>
      </c>
      <c r="J19" s="22">
        <v>240252</v>
      </c>
    </row>
    <row r="20" spans="2:11" ht="15" customHeight="1" x14ac:dyDescent="0.25">
      <c r="B20" s="28" t="s">
        <v>335</v>
      </c>
      <c r="C20" s="29"/>
      <c r="D20" s="29"/>
      <c r="E20" s="29"/>
      <c r="F20" s="24">
        <f>SUM(F18:F19)</f>
        <v>360292.13</v>
      </c>
      <c r="G20" s="25">
        <f>SUM(G18:G19)</f>
        <v>120040.13</v>
      </c>
      <c r="H20" s="25">
        <f>SUM(H18:H19)</f>
        <v>0</v>
      </c>
      <c r="I20" s="25">
        <f>SUM(I18:I19)</f>
        <v>0</v>
      </c>
      <c r="J20" s="24">
        <f>SUM(J18:J19)</f>
        <v>240252</v>
      </c>
    </row>
    <row r="21" spans="2:11" s="45" customFormat="1" ht="15" customHeight="1" x14ac:dyDescent="0.25">
      <c r="B21" s="46"/>
      <c r="C21" s="47"/>
      <c r="D21" s="47"/>
      <c r="E21" s="47"/>
      <c r="F21" s="48"/>
      <c r="G21" s="49"/>
      <c r="H21" s="49"/>
      <c r="I21" s="49"/>
      <c r="J21" s="48"/>
    </row>
    <row r="22" spans="2:11" ht="15" customHeight="1" x14ac:dyDescent="0.25">
      <c r="B22" s="20" t="str">
        <f t="shared" si="0"/>
        <v>1.3</v>
      </c>
      <c r="C22" s="21" t="s">
        <v>28</v>
      </c>
      <c r="D22" s="21" t="s">
        <v>29</v>
      </c>
      <c r="E22" s="21" t="s">
        <v>30</v>
      </c>
      <c r="F22" s="22">
        <v>4000</v>
      </c>
      <c r="G22" s="23">
        <v>4000</v>
      </c>
      <c r="H22" s="23">
        <v>0</v>
      </c>
      <c r="I22" s="23">
        <v>0</v>
      </c>
      <c r="J22" s="22">
        <v>0</v>
      </c>
    </row>
    <row r="23" spans="2:11" ht="15" customHeight="1" x14ac:dyDescent="0.25">
      <c r="B23" s="20" t="str">
        <f t="shared" si="0"/>
        <v>1.3</v>
      </c>
      <c r="C23" s="21" t="s">
        <v>31</v>
      </c>
      <c r="D23" s="21" t="s">
        <v>32</v>
      </c>
      <c r="E23" s="21" t="s">
        <v>33</v>
      </c>
      <c r="F23" s="22">
        <v>229473.42</v>
      </c>
      <c r="G23" s="23">
        <v>229473.42</v>
      </c>
      <c r="H23" s="23">
        <v>0</v>
      </c>
      <c r="I23" s="23">
        <v>0</v>
      </c>
      <c r="J23" s="22">
        <v>0</v>
      </c>
    </row>
    <row r="24" spans="2:11" ht="15" customHeight="1" x14ac:dyDescent="0.25">
      <c r="B24" s="20" t="str">
        <f t="shared" si="0"/>
        <v>1.3</v>
      </c>
      <c r="C24" s="21" t="s">
        <v>2</v>
      </c>
      <c r="D24" s="21" t="s">
        <v>34</v>
      </c>
      <c r="E24" s="21" t="s">
        <v>35</v>
      </c>
      <c r="F24" s="22">
        <v>69525.460000000006</v>
      </c>
      <c r="G24" s="23">
        <v>69525.460000000006</v>
      </c>
      <c r="H24" s="23">
        <v>0</v>
      </c>
      <c r="I24" s="23">
        <v>0</v>
      </c>
      <c r="J24" s="22">
        <v>0</v>
      </c>
    </row>
    <row r="25" spans="2:11" ht="15" customHeight="1" x14ac:dyDescent="0.25">
      <c r="B25" s="28" t="s">
        <v>336</v>
      </c>
      <c r="C25" s="29"/>
      <c r="D25" s="29"/>
      <c r="E25" s="29"/>
      <c r="F25" s="24">
        <f>SUM(F22:F24)</f>
        <v>302998.88</v>
      </c>
      <c r="G25" s="25">
        <f>SUM(G22:G24)</f>
        <v>302998.88</v>
      </c>
      <c r="H25" s="25">
        <f>SUM(H22:H24)</f>
        <v>0</v>
      </c>
      <c r="I25" s="25">
        <f>SUM(I22:I24)</f>
        <v>0</v>
      </c>
      <c r="J25" s="24">
        <f>SUM(J22:J24)</f>
        <v>0</v>
      </c>
      <c r="K25" s="51"/>
    </row>
    <row r="26" spans="2:11" s="45" customFormat="1" ht="15" customHeight="1" x14ac:dyDescent="0.25">
      <c r="B26" s="46"/>
      <c r="C26" s="47"/>
      <c r="D26" s="47"/>
      <c r="E26" s="47"/>
      <c r="F26" s="48"/>
      <c r="G26" s="49"/>
      <c r="H26" s="49"/>
      <c r="I26" s="49"/>
      <c r="J26" s="48"/>
    </row>
    <row r="27" spans="2:11" ht="15" customHeight="1" x14ac:dyDescent="0.25">
      <c r="B27" s="20" t="str">
        <f t="shared" si="0"/>
        <v>1.4</v>
      </c>
      <c r="C27" s="21" t="s">
        <v>36</v>
      </c>
      <c r="D27" s="21" t="s">
        <v>37</v>
      </c>
      <c r="E27" s="21" t="s">
        <v>38</v>
      </c>
      <c r="F27" s="22">
        <v>953528</v>
      </c>
      <c r="G27" s="23">
        <v>0</v>
      </c>
      <c r="H27" s="23">
        <v>61528</v>
      </c>
      <c r="I27" s="23">
        <v>0</v>
      </c>
      <c r="J27" s="22">
        <v>892000</v>
      </c>
    </row>
    <row r="28" spans="2:11" ht="15" customHeight="1" x14ac:dyDescent="0.25">
      <c r="B28" s="20" t="str">
        <f t="shared" si="0"/>
        <v>1.4</v>
      </c>
      <c r="C28" s="21" t="s">
        <v>36</v>
      </c>
      <c r="D28" s="21" t="s">
        <v>39</v>
      </c>
      <c r="E28" s="21" t="s">
        <v>40</v>
      </c>
      <c r="F28" s="22">
        <v>41200</v>
      </c>
      <c r="G28" s="23">
        <v>0</v>
      </c>
      <c r="H28" s="23">
        <v>5000</v>
      </c>
      <c r="I28" s="23">
        <v>0</v>
      </c>
      <c r="J28" s="22">
        <v>36200</v>
      </c>
    </row>
    <row r="29" spans="2:11" ht="15" customHeight="1" x14ac:dyDescent="0.25">
      <c r="B29" s="20" t="str">
        <f t="shared" si="0"/>
        <v>1.4</v>
      </c>
      <c r="C29" s="21" t="s">
        <v>2</v>
      </c>
      <c r="D29" s="21" t="s">
        <v>41</v>
      </c>
      <c r="E29" s="21" t="s">
        <v>42</v>
      </c>
      <c r="F29" s="22">
        <v>3291.76</v>
      </c>
      <c r="G29" s="23">
        <v>3291.76</v>
      </c>
      <c r="H29" s="23">
        <v>0</v>
      </c>
      <c r="I29" s="23">
        <v>0</v>
      </c>
      <c r="J29" s="22">
        <v>0</v>
      </c>
    </row>
    <row r="30" spans="2:11" ht="24" x14ac:dyDescent="0.25">
      <c r="B30" s="20" t="str">
        <f t="shared" si="0"/>
        <v>1.4</v>
      </c>
      <c r="C30" s="11" t="s">
        <v>371</v>
      </c>
      <c r="D30" s="21" t="s">
        <v>43</v>
      </c>
      <c r="E30" s="21" t="s">
        <v>44</v>
      </c>
      <c r="F30" s="22">
        <v>21616.44</v>
      </c>
      <c r="G30" s="23">
        <v>12116.44</v>
      </c>
      <c r="H30" s="23">
        <v>0</v>
      </c>
      <c r="I30" s="23">
        <v>0</v>
      </c>
      <c r="J30" s="22">
        <v>9500</v>
      </c>
    </row>
    <row r="31" spans="2:11" ht="15" customHeight="1" x14ac:dyDescent="0.25">
      <c r="B31" s="20" t="str">
        <f t="shared" si="0"/>
        <v>1.4</v>
      </c>
      <c r="C31" s="21" t="s">
        <v>45</v>
      </c>
      <c r="D31" s="21" t="s">
        <v>46</v>
      </c>
      <c r="E31" s="21" t="s">
        <v>47</v>
      </c>
      <c r="F31" s="22">
        <v>7725</v>
      </c>
      <c r="G31" s="23">
        <v>2425</v>
      </c>
      <c r="H31" s="23">
        <v>300</v>
      </c>
      <c r="I31" s="23">
        <v>0</v>
      </c>
      <c r="J31" s="22">
        <v>5000</v>
      </c>
    </row>
    <row r="32" spans="2:11" ht="15" customHeight="1" x14ac:dyDescent="0.25">
      <c r="B32" s="20" t="str">
        <f t="shared" si="0"/>
        <v>1.4</v>
      </c>
      <c r="C32" s="21" t="s">
        <v>48</v>
      </c>
      <c r="D32" s="21" t="s">
        <v>49</v>
      </c>
      <c r="E32" s="21" t="s">
        <v>50</v>
      </c>
      <c r="F32" s="22">
        <v>60500</v>
      </c>
      <c r="G32" s="23">
        <v>0</v>
      </c>
      <c r="H32" s="23">
        <v>25500</v>
      </c>
      <c r="I32" s="23">
        <v>0</v>
      </c>
      <c r="J32" s="22">
        <v>35000</v>
      </c>
    </row>
    <row r="33" spans="1:10" ht="15" customHeight="1" x14ac:dyDescent="0.25">
      <c r="B33" s="20" t="str">
        <f t="shared" si="0"/>
        <v>1.4</v>
      </c>
      <c r="C33" s="21" t="s">
        <v>36</v>
      </c>
      <c r="D33" s="21" t="s">
        <v>51</v>
      </c>
      <c r="E33" s="21" t="s">
        <v>52</v>
      </c>
      <c r="F33" s="22">
        <v>712.5</v>
      </c>
      <c r="G33" s="23">
        <v>712.5</v>
      </c>
      <c r="H33" s="23">
        <v>0</v>
      </c>
      <c r="I33" s="23">
        <v>0</v>
      </c>
      <c r="J33" s="22">
        <v>0</v>
      </c>
    </row>
    <row r="34" spans="1:10" ht="15" customHeight="1" x14ac:dyDescent="0.25">
      <c r="B34" s="28" t="s">
        <v>337</v>
      </c>
      <c r="C34" s="29"/>
      <c r="D34" s="29"/>
      <c r="E34" s="29"/>
      <c r="F34" s="24">
        <f>SUM(F27:F33)</f>
        <v>1088573.7</v>
      </c>
      <c r="G34" s="25">
        <f>SUM(G27:G33)</f>
        <v>18545.7</v>
      </c>
      <c r="H34" s="25">
        <f>SUM(H27:H33)</f>
        <v>92328</v>
      </c>
      <c r="I34" s="25">
        <f>SUM(I27:I33)</f>
        <v>0</v>
      </c>
      <c r="J34" s="24">
        <f>SUM(J27:J33)</f>
        <v>977700</v>
      </c>
    </row>
    <row r="35" spans="1:10" s="45" customFormat="1" ht="15" customHeight="1" x14ac:dyDescent="0.25">
      <c r="B35" s="46"/>
      <c r="C35" s="47"/>
      <c r="D35" s="47"/>
      <c r="E35" s="47"/>
      <c r="F35" s="48"/>
      <c r="G35" s="49"/>
      <c r="H35" s="49"/>
      <c r="I35" s="49"/>
      <c r="J35" s="48"/>
    </row>
    <row r="36" spans="1:10" ht="15" customHeight="1" x14ac:dyDescent="0.25">
      <c r="B36" s="20" t="str">
        <f t="shared" si="0"/>
        <v>1.5</v>
      </c>
      <c r="C36" s="21" t="s">
        <v>53</v>
      </c>
      <c r="D36" s="21" t="s">
        <v>54</v>
      </c>
      <c r="E36" s="21" t="s">
        <v>55</v>
      </c>
      <c r="F36" s="22">
        <v>211240.25</v>
      </c>
      <c r="G36" s="23">
        <v>8320.25</v>
      </c>
      <c r="H36" s="23">
        <v>28000</v>
      </c>
      <c r="I36" s="23">
        <v>0</v>
      </c>
      <c r="J36" s="22">
        <v>174920</v>
      </c>
    </row>
    <row r="37" spans="1:10" ht="15" customHeight="1" x14ac:dyDescent="0.25">
      <c r="B37" s="20" t="str">
        <f t="shared" si="0"/>
        <v>1.5</v>
      </c>
      <c r="C37" s="21" t="s">
        <v>28</v>
      </c>
      <c r="D37" s="21" t="s">
        <v>56</v>
      </c>
      <c r="E37" s="21" t="s">
        <v>57</v>
      </c>
      <c r="F37" s="22">
        <v>5000</v>
      </c>
      <c r="G37" s="23">
        <v>5000</v>
      </c>
      <c r="H37" s="23">
        <v>0</v>
      </c>
      <c r="I37" s="23">
        <v>0</v>
      </c>
      <c r="J37" s="22">
        <v>0</v>
      </c>
    </row>
    <row r="38" spans="1:10" ht="15" customHeight="1" x14ac:dyDescent="0.25">
      <c r="B38" s="34" t="s">
        <v>338</v>
      </c>
      <c r="C38" s="35"/>
      <c r="D38" s="35"/>
      <c r="E38" s="35"/>
      <c r="F38" s="24">
        <f>SUM(F36:F37)</f>
        <v>216240.25</v>
      </c>
      <c r="G38" s="25">
        <f>SUM(G36:G37)</f>
        <v>13320.25</v>
      </c>
      <c r="H38" s="25">
        <f>SUM(H36:H37)</f>
        <v>28000</v>
      </c>
      <c r="I38" s="25">
        <f>SUM(I36:I37)</f>
        <v>0</v>
      </c>
      <c r="J38" s="24">
        <f>SUM(J36:J37)</f>
        <v>174920</v>
      </c>
    </row>
    <row r="39" spans="1:10" s="45" customFormat="1" ht="15" customHeight="1" x14ac:dyDescent="0.25">
      <c r="B39" s="46"/>
      <c r="C39" s="47"/>
      <c r="D39" s="47"/>
      <c r="E39" s="47"/>
      <c r="F39" s="48"/>
      <c r="G39" s="49"/>
      <c r="H39" s="49"/>
      <c r="I39" s="49"/>
      <c r="J39" s="48"/>
    </row>
    <row r="40" spans="1:10" ht="15" customHeight="1" x14ac:dyDescent="0.25">
      <c r="B40" s="32" t="s">
        <v>360</v>
      </c>
      <c r="C40" s="33"/>
      <c r="D40" s="33"/>
      <c r="E40" s="33"/>
      <c r="F40" s="12">
        <f>F16+F20+F25+F34+F38</f>
        <v>2931331.5199999996</v>
      </c>
      <c r="G40" s="13">
        <f>G16+G20+G25+G34+G38</f>
        <v>1148731.5199999998</v>
      </c>
      <c r="H40" s="14">
        <f>H16+H20+H25+H34+H38</f>
        <v>180328</v>
      </c>
      <c r="I40" s="14">
        <f>I16+I20+I25+I34+I38</f>
        <v>2000</v>
      </c>
      <c r="J40" s="15">
        <f>J16+J20+J25+J34+J38</f>
        <v>1600272</v>
      </c>
    </row>
    <row r="41" spans="1:10" x14ac:dyDescent="0.25">
      <c r="B41" s="20"/>
      <c r="C41" s="21"/>
      <c r="D41" s="21"/>
      <c r="E41" s="21"/>
      <c r="F41" s="26"/>
      <c r="G41" s="27"/>
      <c r="H41" s="27"/>
      <c r="I41" s="27"/>
      <c r="J41" s="26"/>
    </row>
    <row r="42" spans="1:10" s="58" customFormat="1" ht="15" customHeight="1" x14ac:dyDescent="0.25">
      <c r="A42" s="57"/>
      <c r="B42" s="30" t="s">
        <v>328</v>
      </c>
      <c r="C42" s="31"/>
      <c r="D42" s="31"/>
      <c r="E42" s="31"/>
      <c r="F42" s="26"/>
      <c r="G42" s="27"/>
      <c r="H42" s="27"/>
      <c r="I42" s="27"/>
      <c r="J42" s="26"/>
    </row>
    <row r="43" spans="1:10" ht="12" customHeight="1" x14ac:dyDescent="0.25">
      <c r="B43" s="9"/>
      <c r="C43" s="10"/>
      <c r="D43" s="10"/>
      <c r="E43" s="10"/>
      <c r="F43" s="26"/>
      <c r="G43" s="27"/>
      <c r="H43" s="27"/>
      <c r="I43" s="27"/>
      <c r="J43" s="26"/>
    </row>
    <row r="44" spans="1:10" ht="15" customHeight="1" x14ac:dyDescent="0.25">
      <c r="B44" s="20" t="str">
        <f t="shared" ref="B44:B76" si="1">IF(NOT(ISBLANK(D44)), (MID(D44,1,2)+0) &amp; "." &amp; (MID(D44,3,2)+0), IF(NOT(ISBLANK(A44)),MID(A44,6,40),""))</f>
        <v>2.1</v>
      </c>
      <c r="C44" s="21" t="s">
        <v>58</v>
      </c>
      <c r="D44" s="21" t="s">
        <v>59</v>
      </c>
      <c r="E44" s="21" t="s">
        <v>60</v>
      </c>
      <c r="F44" s="22">
        <v>110000</v>
      </c>
      <c r="G44" s="23">
        <v>110000</v>
      </c>
      <c r="H44" s="23">
        <v>0</v>
      </c>
      <c r="I44" s="23">
        <v>0</v>
      </c>
      <c r="J44" s="22">
        <v>0</v>
      </c>
    </row>
    <row r="45" spans="1:10" ht="15" customHeight="1" x14ac:dyDescent="0.25">
      <c r="B45" s="28" t="s">
        <v>339</v>
      </c>
      <c r="C45" s="29"/>
      <c r="D45" s="29"/>
      <c r="E45" s="29"/>
      <c r="F45" s="24">
        <f>SUM(F44:F44)</f>
        <v>110000</v>
      </c>
      <c r="G45" s="44">
        <f>SUM(G44:G44)</f>
        <v>110000</v>
      </c>
      <c r="H45" s="25">
        <f>SUM(H44:H44)</f>
        <v>0</v>
      </c>
      <c r="I45" s="25">
        <f>SUM(I44:I44)</f>
        <v>0</v>
      </c>
      <c r="J45" s="24">
        <f>SUM(J44:J44)</f>
        <v>0</v>
      </c>
    </row>
    <row r="46" spans="1:10" s="45" customFormat="1" ht="15" customHeight="1" x14ac:dyDescent="0.25">
      <c r="B46" s="46"/>
      <c r="C46" s="47"/>
      <c r="D46" s="47"/>
      <c r="E46" s="47"/>
      <c r="F46" s="48"/>
      <c r="G46" s="50"/>
      <c r="H46" s="49"/>
      <c r="I46" s="49"/>
      <c r="J46" s="48"/>
    </row>
    <row r="47" spans="1:10" ht="15" customHeight="1" x14ac:dyDescent="0.25">
      <c r="B47" s="20" t="str">
        <f t="shared" si="1"/>
        <v>2.2</v>
      </c>
      <c r="C47" s="8" t="s">
        <v>61</v>
      </c>
      <c r="D47" s="21" t="s">
        <v>62</v>
      </c>
      <c r="E47" s="21" t="s">
        <v>63</v>
      </c>
      <c r="F47" s="22">
        <v>5354084.91</v>
      </c>
      <c r="G47" s="43">
        <v>1388586.52</v>
      </c>
      <c r="H47" s="23">
        <v>1896275.45</v>
      </c>
      <c r="I47" s="23">
        <v>2069222.94</v>
      </c>
      <c r="J47" s="22">
        <v>0</v>
      </c>
    </row>
    <row r="48" spans="1:10" ht="15" customHeight="1" x14ac:dyDescent="0.25">
      <c r="B48" s="28" t="s">
        <v>340</v>
      </c>
      <c r="C48" s="29"/>
      <c r="D48" s="29"/>
      <c r="E48" s="29"/>
      <c r="F48" s="24">
        <f>SUM(F47:F47)</f>
        <v>5354084.91</v>
      </c>
      <c r="G48" s="44">
        <f>SUM(G47:G47)</f>
        <v>1388586.52</v>
      </c>
      <c r="H48" s="25">
        <f>SUM(H47:H47)</f>
        <v>1896275.45</v>
      </c>
      <c r="I48" s="25">
        <f>SUM(I47:I47)</f>
        <v>2069222.94</v>
      </c>
      <c r="J48" s="24">
        <f>SUM(J47:J47)</f>
        <v>0</v>
      </c>
    </row>
    <row r="49" spans="2:10" s="45" customFormat="1" ht="15" customHeight="1" x14ac:dyDescent="0.25">
      <c r="B49" s="46"/>
      <c r="C49" s="47"/>
      <c r="D49" s="47"/>
      <c r="E49" s="47"/>
      <c r="F49" s="48"/>
      <c r="G49" s="50"/>
      <c r="H49" s="49"/>
      <c r="I49" s="49"/>
      <c r="J49" s="48"/>
    </row>
    <row r="50" spans="2:10" ht="15" customHeight="1" x14ac:dyDescent="0.25">
      <c r="B50" s="20" t="str">
        <f t="shared" si="1"/>
        <v>2.3</v>
      </c>
      <c r="C50" s="21" t="s">
        <v>58</v>
      </c>
      <c r="D50" s="21" t="s">
        <v>64</v>
      </c>
      <c r="E50" s="21" t="s">
        <v>65</v>
      </c>
      <c r="F50" s="22">
        <v>8075</v>
      </c>
      <c r="G50" s="43">
        <v>8075</v>
      </c>
      <c r="H50" s="23">
        <v>0</v>
      </c>
      <c r="I50" s="23">
        <v>0</v>
      </c>
      <c r="J50" s="22">
        <v>0</v>
      </c>
    </row>
    <row r="51" spans="2:10" ht="15" customHeight="1" x14ac:dyDescent="0.25">
      <c r="B51" s="20" t="str">
        <f t="shared" si="1"/>
        <v>2.3</v>
      </c>
      <c r="C51" s="21" t="s">
        <v>66</v>
      </c>
      <c r="D51" s="21" t="s">
        <v>67</v>
      </c>
      <c r="E51" s="21" t="s">
        <v>68</v>
      </c>
      <c r="F51" s="22">
        <v>21229.29</v>
      </c>
      <c r="G51" s="43">
        <v>21229.29</v>
      </c>
      <c r="H51" s="23">
        <v>0</v>
      </c>
      <c r="I51" s="23">
        <v>0</v>
      </c>
      <c r="J51" s="22">
        <v>0</v>
      </c>
    </row>
    <row r="52" spans="2:10" ht="15" customHeight="1" x14ac:dyDescent="0.25">
      <c r="B52" s="20" t="str">
        <f t="shared" si="1"/>
        <v>2.3</v>
      </c>
      <c r="C52" s="21" t="s">
        <v>58</v>
      </c>
      <c r="D52" s="21" t="s">
        <v>69</v>
      </c>
      <c r="E52" s="21" t="s">
        <v>70</v>
      </c>
      <c r="F52" s="22">
        <v>135000</v>
      </c>
      <c r="G52" s="23">
        <v>135000</v>
      </c>
      <c r="H52" s="23">
        <v>0</v>
      </c>
      <c r="I52" s="23">
        <v>0</v>
      </c>
      <c r="J52" s="22">
        <v>0</v>
      </c>
    </row>
    <row r="53" spans="2:10" ht="15" customHeight="1" x14ac:dyDescent="0.25">
      <c r="B53" s="20" t="str">
        <f t="shared" si="1"/>
        <v>2.3</v>
      </c>
      <c r="C53" s="21" t="s">
        <v>58</v>
      </c>
      <c r="D53" s="21" t="s">
        <v>71</v>
      </c>
      <c r="E53" s="21" t="s">
        <v>72</v>
      </c>
      <c r="F53" s="22">
        <v>6200</v>
      </c>
      <c r="G53" s="23">
        <v>6200</v>
      </c>
      <c r="H53" s="23">
        <v>0</v>
      </c>
      <c r="I53" s="23">
        <v>0</v>
      </c>
      <c r="J53" s="22">
        <v>0</v>
      </c>
    </row>
    <row r="54" spans="2:10" ht="15" customHeight="1" x14ac:dyDescent="0.25">
      <c r="B54" s="20" t="str">
        <f t="shared" si="1"/>
        <v>2.3</v>
      </c>
      <c r="C54" s="21" t="s">
        <v>58</v>
      </c>
      <c r="D54" s="21" t="s">
        <v>372</v>
      </c>
      <c r="E54" s="21" t="s">
        <v>373</v>
      </c>
      <c r="F54" s="22">
        <v>6000</v>
      </c>
      <c r="G54" s="23">
        <v>6000</v>
      </c>
      <c r="H54" s="23">
        <v>0</v>
      </c>
      <c r="I54" s="23">
        <v>0</v>
      </c>
      <c r="J54" s="22">
        <v>0</v>
      </c>
    </row>
    <row r="55" spans="2:10" ht="15" customHeight="1" x14ac:dyDescent="0.25">
      <c r="B55" s="20" t="str">
        <f t="shared" si="1"/>
        <v>2.3</v>
      </c>
      <c r="C55" s="21" t="s">
        <v>73</v>
      </c>
      <c r="D55" s="21" t="s">
        <v>74</v>
      </c>
      <c r="E55" s="21" t="s">
        <v>75</v>
      </c>
      <c r="F55" s="22">
        <v>16530</v>
      </c>
      <c r="G55" s="23">
        <v>16530</v>
      </c>
      <c r="H55" s="23">
        <v>0</v>
      </c>
      <c r="I55" s="23">
        <v>0</v>
      </c>
      <c r="J55" s="22">
        <v>0</v>
      </c>
    </row>
    <row r="56" spans="2:10" ht="15" customHeight="1" x14ac:dyDescent="0.25">
      <c r="B56" s="20" t="str">
        <f t="shared" si="1"/>
        <v>2.3</v>
      </c>
      <c r="C56" s="21" t="s">
        <v>73</v>
      </c>
      <c r="D56" s="21" t="s">
        <v>76</v>
      </c>
      <c r="E56" s="21" t="s">
        <v>77</v>
      </c>
      <c r="F56" s="22">
        <v>9440.6299999999992</v>
      </c>
      <c r="G56" s="23">
        <v>9440.6299999999992</v>
      </c>
      <c r="H56" s="23">
        <v>0</v>
      </c>
      <c r="I56" s="23">
        <v>0</v>
      </c>
      <c r="J56" s="22">
        <v>0</v>
      </c>
    </row>
    <row r="57" spans="2:10" ht="15" customHeight="1" x14ac:dyDescent="0.25">
      <c r="B57" s="20" t="str">
        <f t="shared" si="1"/>
        <v>2.3</v>
      </c>
      <c r="C57" s="21" t="s">
        <v>58</v>
      </c>
      <c r="D57" s="21" t="s">
        <v>78</v>
      </c>
      <c r="E57" s="21" t="s">
        <v>79</v>
      </c>
      <c r="F57" s="22">
        <v>14500</v>
      </c>
      <c r="G57" s="23">
        <v>14500</v>
      </c>
      <c r="H57" s="23">
        <v>0</v>
      </c>
      <c r="I57" s="23">
        <v>0</v>
      </c>
      <c r="J57" s="22">
        <v>0</v>
      </c>
    </row>
    <row r="58" spans="2:10" ht="15" customHeight="1" x14ac:dyDescent="0.25">
      <c r="B58" s="20" t="str">
        <f t="shared" si="1"/>
        <v>2.3</v>
      </c>
      <c r="C58" s="21" t="s">
        <v>58</v>
      </c>
      <c r="D58" s="21" t="s">
        <v>80</v>
      </c>
      <c r="E58" s="21" t="s">
        <v>81</v>
      </c>
      <c r="F58" s="22">
        <v>51533.120000000003</v>
      </c>
      <c r="G58" s="23">
        <v>0</v>
      </c>
      <c r="H58" s="23">
        <v>20000</v>
      </c>
      <c r="I58" s="23">
        <v>31533.119999999999</v>
      </c>
      <c r="J58" s="22">
        <v>0</v>
      </c>
    </row>
    <row r="59" spans="2:10" ht="15" customHeight="1" x14ac:dyDescent="0.25">
      <c r="B59" s="20" t="str">
        <f t="shared" si="1"/>
        <v>2.3</v>
      </c>
      <c r="C59" s="21" t="s">
        <v>58</v>
      </c>
      <c r="D59" s="21" t="s">
        <v>82</v>
      </c>
      <c r="E59" s="21" t="s">
        <v>83</v>
      </c>
      <c r="F59" s="22">
        <v>22500</v>
      </c>
      <c r="G59" s="23">
        <v>0</v>
      </c>
      <c r="H59" s="23">
        <v>22500</v>
      </c>
      <c r="I59" s="23">
        <v>0</v>
      </c>
      <c r="J59" s="22">
        <v>0</v>
      </c>
    </row>
    <row r="60" spans="2:10" ht="24" x14ac:dyDescent="0.25">
      <c r="B60" s="20" t="str">
        <f t="shared" si="1"/>
        <v>2.3</v>
      </c>
      <c r="C60" s="11" t="s">
        <v>84</v>
      </c>
      <c r="D60" s="21" t="s">
        <v>85</v>
      </c>
      <c r="E60" s="21" t="s">
        <v>86</v>
      </c>
      <c r="F60" s="22">
        <v>2987250</v>
      </c>
      <c r="G60" s="23">
        <v>529750</v>
      </c>
      <c r="H60" s="23">
        <v>95000</v>
      </c>
      <c r="I60" s="23">
        <v>100000</v>
      </c>
      <c r="J60" s="22">
        <v>2262500</v>
      </c>
    </row>
    <row r="61" spans="2:10" ht="15" customHeight="1" x14ac:dyDescent="0.25">
      <c r="B61" s="20" t="str">
        <f t="shared" si="1"/>
        <v>2.3</v>
      </c>
      <c r="C61" s="21" t="s">
        <v>66</v>
      </c>
      <c r="D61" s="21" t="s">
        <v>87</v>
      </c>
      <c r="E61" s="21" t="s">
        <v>88</v>
      </c>
      <c r="F61" s="22">
        <v>3527500</v>
      </c>
      <c r="G61" s="23">
        <v>-877500</v>
      </c>
      <c r="H61" s="23">
        <v>0</v>
      </c>
      <c r="I61" s="23">
        <v>4405000</v>
      </c>
      <c r="J61" s="22">
        <v>0</v>
      </c>
    </row>
    <row r="62" spans="2:10" ht="15" customHeight="1" x14ac:dyDescent="0.25">
      <c r="B62" s="20" t="str">
        <f t="shared" si="1"/>
        <v>2.3</v>
      </c>
      <c r="C62" s="21" t="s">
        <v>66</v>
      </c>
      <c r="D62" s="21" t="s">
        <v>89</v>
      </c>
      <c r="E62" s="21" t="s">
        <v>90</v>
      </c>
      <c r="F62" s="22">
        <v>1238450</v>
      </c>
      <c r="G62" s="23">
        <v>218550</v>
      </c>
      <c r="H62" s="23">
        <v>220000</v>
      </c>
      <c r="I62" s="23">
        <v>799900</v>
      </c>
      <c r="J62" s="22">
        <v>0</v>
      </c>
    </row>
    <row r="63" spans="2:10" ht="15" customHeight="1" x14ac:dyDescent="0.25">
      <c r="B63" s="20" t="str">
        <f t="shared" si="1"/>
        <v>2.3</v>
      </c>
      <c r="C63" s="21" t="s">
        <v>66</v>
      </c>
      <c r="D63" s="21" t="s">
        <v>91</v>
      </c>
      <c r="E63" s="21" t="s">
        <v>92</v>
      </c>
      <c r="F63" s="22">
        <v>788800</v>
      </c>
      <c r="G63" s="23">
        <v>139200</v>
      </c>
      <c r="H63" s="23">
        <v>0</v>
      </c>
      <c r="I63" s="23">
        <v>649600</v>
      </c>
      <c r="J63" s="22">
        <v>0</v>
      </c>
    </row>
    <row r="64" spans="2:10" ht="15" customHeight="1" x14ac:dyDescent="0.25">
      <c r="B64" s="20" t="str">
        <f t="shared" si="1"/>
        <v>2.3</v>
      </c>
      <c r="C64" s="21" t="s">
        <v>58</v>
      </c>
      <c r="D64" s="21" t="s">
        <v>93</v>
      </c>
      <c r="E64" s="21" t="s">
        <v>94</v>
      </c>
      <c r="F64" s="22">
        <v>52000</v>
      </c>
      <c r="G64" s="23">
        <v>0</v>
      </c>
      <c r="H64" s="23">
        <v>52000</v>
      </c>
      <c r="I64" s="23">
        <v>0</v>
      </c>
      <c r="J64" s="22">
        <v>0</v>
      </c>
    </row>
    <row r="65" spans="2:10" ht="15" customHeight="1" x14ac:dyDescent="0.25">
      <c r="B65" s="20" t="str">
        <f t="shared" si="1"/>
        <v>2.3</v>
      </c>
      <c r="C65" s="21" t="s">
        <v>73</v>
      </c>
      <c r="D65" s="21" t="s">
        <v>95</v>
      </c>
      <c r="E65" s="21" t="s">
        <v>96</v>
      </c>
      <c r="F65" s="22">
        <v>7500</v>
      </c>
      <c r="G65" s="23">
        <v>7500</v>
      </c>
      <c r="H65" s="23">
        <v>0</v>
      </c>
      <c r="I65" s="23">
        <v>0</v>
      </c>
      <c r="J65" s="22">
        <v>0</v>
      </c>
    </row>
    <row r="66" spans="2:10" ht="15" customHeight="1" x14ac:dyDescent="0.25">
      <c r="B66" s="28" t="s">
        <v>341</v>
      </c>
      <c r="C66" s="29"/>
      <c r="D66" s="29"/>
      <c r="E66" s="29"/>
      <c r="F66" s="24">
        <f>SUM(F50:F65)</f>
        <v>8892508.0399999991</v>
      </c>
      <c r="G66" s="25">
        <f t="shared" ref="G66:J66" si="2">SUM(G50:G65)</f>
        <v>234474.92000000004</v>
      </c>
      <c r="H66" s="25">
        <f t="shared" si="2"/>
        <v>409500</v>
      </c>
      <c r="I66" s="25">
        <f t="shared" si="2"/>
        <v>5986033.1200000001</v>
      </c>
      <c r="J66" s="24">
        <f t="shared" si="2"/>
        <v>2262500</v>
      </c>
    </row>
    <row r="67" spans="2:10" s="45" customFormat="1" ht="15" customHeight="1" x14ac:dyDescent="0.25">
      <c r="B67" s="46"/>
      <c r="C67" s="47"/>
      <c r="D67" s="47"/>
      <c r="E67" s="47"/>
      <c r="F67" s="48"/>
      <c r="G67" s="49"/>
      <c r="H67" s="49"/>
      <c r="I67" s="49"/>
      <c r="J67" s="48"/>
    </row>
    <row r="68" spans="2:10" ht="15" customHeight="1" x14ac:dyDescent="0.25">
      <c r="B68" s="20" t="str">
        <f t="shared" si="1"/>
        <v>2.4</v>
      </c>
      <c r="C68" s="21" t="s">
        <v>7</v>
      </c>
      <c r="D68" s="21" t="s">
        <v>97</v>
      </c>
      <c r="E68" s="21" t="s">
        <v>98</v>
      </c>
      <c r="F68" s="22">
        <v>241555.06</v>
      </c>
      <c r="G68" s="23">
        <v>233855.06</v>
      </c>
      <c r="H68" s="23">
        <v>0</v>
      </c>
      <c r="I68" s="23">
        <v>0</v>
      </c>
      <c r="J68" s="22">
        <v>7700</v>
      </c>
    </row>
    <row r="69" spans="2:10" ht="15" customHeight="1" x14ac:dyDescent="0.25">
      <c r="B69" s="20" t="str">
        <f t="shared" si="1"/>
        <v>2.4</v>
      </c>
      <c r="C69" s="21" t="s">
        <v>374</v>
      </c>
      <c r="D69" s="21" t="s">
        <v>99</v>
      </c>
      <c r="E69" s="21" t="s">
        <v>100</v>
      </c>
      <c r="F69" s="22">
        <v>704000</v>
      </c>
      <c r="G69" s="23">
        <v>142000</v>
      </c>
      <c r="H69" s="23">
        <v>26000</v>
      </c>
      <c r="I69" s="23">
        <v>0</v>
      </c>
      <c r="J69" s="22">
        <v>536000</v>
      </c>
    </row>
    <row r="70" spans="2:10" ht="15" customHeight="1" x14ac:dyDescent="0.25">
      <c r="B70" s="20" t="str">
        <f t="shared" si="1"/>
        <v>2.4</v>
      </c>
      <c r="C70" s="21" t="s">
        <v>58</v>
      </c>
      <c r="D70" s="21" t="s">
        <v>101</v>
      </c>
      <c r="E70" s="21" t="s">
        <v>102</v>
      </c>
      <c r="F70" s="22">
        <v>40000</v>
      </c>
      <c r="G70" s="23">
        <v>40000</v>
      </c>
      <c r="H70" s="23">
        <v>0</v>
      </c>
      <c r="I70" s="23">
        <v>0</v>
      </c>
      <c r="J70" s="22">
        <v>0</v>
      </c>
    </row>
    <row r="71" spans="2:10" ht="15" customHeight="1" x14ac:dyDescent="0.25">
      <c r="B71" s="20" t="str">
        <f t="shared" si="1"/>
        <v>2.4</v>
      </c>
      <c r="C71" s="21" t="s">
        <v>58</v>
      </c>
      <c r="D71" s="21" t="s">
        <v>103</v>
      </c>
      <c r="E71" s="21" t="s">
        <v>104</v>
      </c>
      <c r="F71" s="22">
        <v>199558.89</v>
      </c>
      <c r="G71" s="23">
        <v>199558.89</v>
      </c>
      <c r="H71" s="23">
        <v>0</v>
      </c>
      <c r="I71" s="23">
        <v>0</v>
      </c>
      <c r="J71" s="22">
        <v>0</v>
      </c>
    </row>
    <row r="72" spans="2:10" ht="15" customHeight="1" x14ac:dyDescent="0.25">
      <c r="B72" s="20" t="str">
        <f t="shared" si="1"/>
        <v>2.4</v>
      </c>
      <c r="C72" s="21" t="s">
        <v>58</v>
      </c>
      <c r="D72" s="21" t="s">
        <v>105</v>
      </c>
      <c r="E72" s="21" t="s">
        <v>106</v>
      </c>
      <c r="F72" s="22">
        <v>90000</v>
      </c>
      <c r="G72" s="23">
        <v>90000</v>
      </c>
      <c r="H72" s="23">
        <v>0</v>
      </c>
      <c r="I72" s="23">
        <v>0</v>
      </c>
      <c r="J72" s="22">
        <v>0</v>
      </c>
    </row>
    <row r="73" spans="2:10" ht="15" customHeight="1" x14ac:dyDescent="0.25">
      <c r="B73" s="20" t="str">
        <f t="shared" si="1"/>
        <v>2.4</v>
      </c>
      <c r="C73" s="21" t="s">
        <v>58</v>
      </c>
      <c r="D73" s="21" t="s">
        <v>107</v>
      </c>
      <c r="E73" s="21" t="s">
        <v>108</v>
      </c>
      <c r="F73" s="22">
        <v>43948</v>
      </c>
      <c r="G73" s="23">
        <v>43948</v>
      </c>
      <c r="H73" s="23">
        <v>0</v>
      </c>
      <c r="I73" s="23">
        <v>0</v>
      </c>
      <c r="J73" s="22">
        <v>0</v>
      </c>
    </row>
    <row r="74" spans="2:10" ht="15" customHeight="1" x14ac:dyDescent="0.25">
      <c r="B74" s="28" t="s">
        <v>342</v>
      </c>
      <c r="C74" s="29"/>
      <c r="D74" s="29"/>
      <c r="E74" s="29"/>
      <c r="F74" s="24">
        <f>SUM(F68:F73)</f>
        <v>1319061.9500000002</v>
      </c>
      <c r="G74" s="25">
        <f>SUM(G68:G73)</f>
        <v>749361.95</v>
      </c>
      <c r="H74" s="25">
        <f>SUM(H68:H73)</f>
        <v>26000</v>
      </c>
      <c r="I74" s="25">
        <f>SUM(I68:I73)</f>
        <v>0</v>
      </c>
      <c r="J74" s="24">
        <f>SUM(J68:J73)</f>
        <v>543700</v>
      </c>
    </row>
    <row r="75" spans="2:10" s="45" customFormat="1" ht="15" customHeight="1" x14ac:dyDescent="0.25">
      <c r="B75" s="46"/>
      <c r="C75" s="47"/>
      <c r="D75" s="47"/>
      <c r="E75" s="47"/>
      <c r="F75" s="48"/>
      <c r="G75" s="49"/>
      <c r="H75" s="49"/>
      <c r="I75" s="49"/>
      <c r="J75" s="48"/>
    </row>
    <row r="76" spans="2:10" ht="15" customHeight="1" x14ac:dyDescent="0.25">
      <c r="B76" s="20" t="str">
        <f t="shared" si="1"/>
        <v>2.5</v>
      </c>
      <c r="C76" s="21" t="s">
        <v>375</v>
      </c>
      <c r="D76" s="21" t="s">
        <v>109</v>
      </c>
      <c r="E76" s="21" t="s">
        <v>110</v>
      </c>
      <c r="F76" s="22">
        <v>30000</v>
      </c>
      <c r="G76" s="23">
        <v>30000</v>
      </c>
      <c r="H76" s="23">
        <v>0</v>
      </c>
      <c r="I76" s="23">
        <v>0</v>
      </c>
      <c r="J76" s="22">
        <v>0</v>
      </c>
    </row>
    <row r="77" spans="2:10" ht="15" customHeight="1" x14ac:dyDescent="0.25">
      <c r="B77" s="34" t="s">
        <v>343</v>
      </c>
      <c r="C77" s="35"/>
      <c r="D77" s="35"/>
      <c r="E77" s="35"/>
      <c r="F77" s="24">
        <f>SUM(F76)</f>
        <v>30000</v>
      </c>
      <c r="G77" s="25">
        <f t="shared" ref="G77:J77" si="3">SUM(G76)</f>
        <v>30000</v>
      </c>
      <c r="H77" s="25">
        <f t="shared" si="3"/>
        <v>0</v>
      </c>
      <c r="I77" s="25">
        <f t="shared" si="3"/>
        <v>0</v>
      </c>
      <c r="J77" s="24">
        <f t="shared" si="3"/>
        <v>0</v>
      </c>
    </row>
    <row r="78" spans="2:10" s="45" customFormat="1" ht="15" customHeight="1" x14ac:dyDescent="0.25">
      <c r="B78" s="46"/>
      <c r="C78" s="47"/>
      <c r="D78" s="47"/>
      <c r="E78" s="47"/>
      <c r="F78" s="48"/>
      <c r="G78" s="49"/>
      <c r="H78" s="49"/>
      <c r="I78" s="49"/>
      <c r="J78" s="48"/>
    </row>
    <row r="79" spans="2:10" ht="15" customHeight="1" x14ac:dyDescent="0.25">
      <c r="B79" s="32" t="s">
        <v>359</v>
      </c>
      <c r="C79" s="33"/>
      <c r="D79" s="33"/>
      <c r="E79" s="33"/>
      <c r="F79" s="12">
        <f>F45+F48+F66+F74+F77</f>
        <v>15705654.899999999</v>
      </c>
      <c r="G79" s="13">
        <f>G45+G48+G66+G74+G77</f>
        <v>2512423.3899999997</v>
      </c>
      <c r="H79" s="14">
        <f>H45+H48+H66+H74+H77</f>
        <v>2331775.4500000002</v>
      </c>
      <c r="I79" s="14">
        <f>I45+I48+I66+I74+I77</f>
        <v>8055256.0600000005</v>
      </c>
      <c r="J79" s="15">
        <f>J45+J48+J66+J74+J77</f>
        <v>2806200</v>
      </c>
    </row>
    <row r="80" spans="2:10" x14ac:dyDescent="0.25">
      <c r="B80" s="20"/>
      <c r="C80" s="21"/>
      <c r="D80" s="21"/>
      <c r="E80" s="21"/>
      <c r="F80" s="26"/>
      <c r="G80" s="27"/>
      <c r="H80" s="27"/>
      <c r="I80" s="27"/>
      <c r="J80" s="26"/>
    </row>
    <row r="81" spans="2:10" ht="15" customHeight="1" x14ac:dyDescent="0.25">
      <c r="B81" s="30" t="s">
        <v>329</v>
      </c>
      <c r="C81" s="31"/>
      <c r="D81" s="31"/>
      <c r="E81" s="31"/>
      <c r="F81" s="26"/>
      <c r="G81" s="27"/>
      <c r="H81" s="27"/>
      <c r="I81" s="27"/>
      <c r="J81" s="26"/>
    </row>
    <row r="82" spans="2:10" ht="12" customHeight="1" x14ac:dyDescent="0.25">
      <c r="B82" s="9"/>
      <c r="C82" s="10"/>
      <c r="D82" s="10"/>
      <c r="E82" s="10"/>
      <c r="F82" s="26"/>
      <c r="G82" s="27"/>
      <c r="H82" s="27"/>
      <c r="I82" s="27"/>
      <c r="J82" s="26"/>
    </row>
    <row r="83" spans="2:10" ht="15" customHeight="1" x14ac:dyDescent="0.25">
      <c r="B83" s="20" t="str">
        <f t="shared" ref="B83:B117" si="4">IF(NOT(ISBLANK(D83)), (MID(D83,1,2)+0) &amp; "." &amp; (MID(D83,3,2)+0), IF(NOT(ISBLANK(A83)),MID(A83,6,40),""))</f>
        <v>3.1</v>
      </c>
      <c r="C83" s="21" t="s">
        <v>111</v>
      </c>
      <c r="D83" s="21" t="s">
        <v>112</v>
      </c>
      <c r="E83" s="21" t="s">
        <v>113</v>
      </c>
      <c r="F83" s="22">
        <v>421409</v>
      </c>
      <c r="G83" s="23">
        <v>421409</v>
      </c>
      <c r="H83" s="23">
        <v>0</v>
      </c>
      <c r="I83" s="23">
        <v>0</v>
      </c>
      <c r="J83" s="22">
        <v>0</v>
      </c>
    </row>
    <row r="84" spans="2:10" ht="15" customHeight="1" x14ac:dyDescent="0.25">
      <c r="B84" s="20" t="str">
        <f t="shared" si="4"/>
        <v>3.1</v>
      </c>
      <c r="C84" s="8" t="s">
        <v>114</v>
      </c>
      <c r="D84" s="21" t="s">
        <v>115</v>
      </c>
      <c r="E84" s="21" t="s">
        <v>116</v>
      </c>
      <c r="F84" s="22">
        <v>821718.79</v>
      </c>
      <c r="G84" s="23">
        <v>795718.79</v>
      </c>
      <c r="H84" s="23">
        <v>12000</v>
      </c>
      <c r="I84" s="23">
        <v>0</v>
      </c>
      <c r="J84" s="22">
        <v>14000</v>
      </c>
    </row>
    <row r="85" spans="2:10" ht="72" x14ac:dyDescent="0.25">
      <c r="B85" s="20" t="str">
        <f t="shared" si="4"/>
        <v>3.1</v>
      </c>
      <c r="C85" s="11" t="s">
        <v>376</v>
      </c>
      <c r="D85" s="21" t="s">
        <v>117</v>
      </c>
      <c r="E85" s="21" t="s">
        <v>118</v>
      </c>
      <c r="F85" s="22">
        <v>415000</v>
      </c>
      <c r="G85" s="23">
        <v>0</v>
      </c>
      <c r="H85" s="23">
        <v>406000</v>
      </c>
      <c r="I85" s="23">
        <v>0</v>
      </c>
      <c r="J85" s="22">
        <v>9000</v>
      </c>
    </row>
    <row r="86" spans="2:10" ht="15" customHeight="1" x14ac:dyDescent="0.25">
      <c r="B86" s="20" t="str">
        <f t="shared" si="4"/>
        <v>3.1</v>
      </c>
      <c r="C86" s="21" t="s">
        <v>119</v>
      </c>
      <c r="D86" s="21" t="s">
        <v>120</v>
      </c>
      <c r="E86" s="21" t="s">
        <v>121</v>
      </c>
      <c r="F86" s="22">
        <v>1214.06</v>
      </c>
      <c r="G86" s="23">
        <v>1214.06</v>
      </c>
      <c r="H86" s="23">
        <v>0</v>
      </c>
      <c r="I86" s="23">
        <v>0</v>
      </c>
      <c r="J86" s="22">
        <v>0</v>
      </c>
    </row>
    <row r="87" spans="2:10" ht="15" customHeight="1" x14ac:dyDescent="0.25">
      <c r="B87" s="20" t="str">
        <f t="shared" si="4"/>
        <v>3.1</v>
      </c>
      <c r="C87" s="21" t="s">
        <v>45</v>
      </c>
      <c r="D87" s="21" t="s">
        <v>122</v>
      </c>
      <c r="E87" s="21" t="s">
        <v>123</v>
      </c>
      <c r="F87" s="22">
        <v>29000</v>
      </c>
      <c r="G87" s="23">
        <v>2000</v>
      </c>
      <c r="H87" s="23">
        <v>0</v>
      </c>
      <c r="I87" s="23">
        <v>0</v>
      </c>
      <c r="J87" s="22">
        <v>27000</v>
      </c>
    </row>
    <row r="88" spans="2:10" ht="15" customHeight="1" x14ac:dyDescent="0.25">
      <c r="B88" s="28" t="s">
        <v>344</v>
      </c>
      <c r="C88" s="29"/>
      <c r="D88" s="29"/>
      <c r="E88" s="29"/>
      <c r="F88" s="24">
        <f>SUM(F83:F87)</f>
        <v>1688341.85</v>
      </c>
      <c r="G88" s="25">
        <f>SUM(G83:G87)</f>
        <v>1220341.8500000001</v>
      </c>
      <c r="H88" s="25">
        <f>SUM(H83:H87)</f>
        <v>418000</v>
      </c>
      <c r="I88" s="25">
        <f>SUM(I83:I87)</f>
        <v>0</v>
      </c>
      <c r="J88" s="24">
        <f>SUM(J83:J87)</f>
        <v>50000</v>
      </c>
    </row>
    <row r="89" spans="2:10" s="45" customFormat="1" ht="15" customHeight="1" x14ac:dyDescent="0.25">
      <c r="B89" s="46"/>
      <c r="C89" s="47"/>
      <c r="D89" s="47"/>
      <c r="E89" s="47"/>
      <c r="F89" s="48"/>
      <c r="G89" s="49"/>
      <c r="H89" s="49"/>
      <c r="I89" s="49"/>
      <c r="J89" s="48"/>
    </row>
    <row r="90" spans="2:10" ht="24" x14ac:dyDescent="0.25">
      <c r="B90" s="20" t="str">
        <f t="shared" si="4"/>
        <v>3.2</v>
      </c>
      <c r="C90" s="11" t="s">
        <v>388</v>
      </c>
      <c r="D90" s="21" t="s">
        <v>124</v>
      </c>
      <c r="E90" s="21" t="s">
        <v>377</v>
      </c>
      <c r="F90" s="22">
        <v>202945</v>
      </c>
      <c r="G90" s="23">
        <v>197945</v>
      </c>
      <c r="H90" s="23">
        <v>0</v>
      </c>
      <c r="I90" s="23">
        <v>0</v>
      </c>
      <c r="J90" s="22">
        <v>5000</v>
      </c>
    </row>
    <row r="91" spans="2:10" ht="15" customHeight="1" x14ac:dyDescent="0.25">
      <c r="B91" s="20" t="str">
        <f t="shared" si="4"/>
        <v>3.2</v>
      </c>
      <c r="C91" s="21" t="s">
        <v>125</v>
      </c>
      <c r="D91" s="21" t="s">
        <v>126</v>
      </c>
      <c r="E91" s="21" t="s">
        <v>127</v>
      </c>
      <c r="F91" s="22">
        <v>10550</v>
      </c>
      <c r="G91" s="23">
        <v>10550</v>
      </c>
      <c r="H91" s="23">
        <v>0</v>
      </c>
      <c r="I91" s="23">
        <v>0</v>
      </c>
      <c r="J91" s="22">
        <v>0</v>
      </c>
    </row>
    <row r="92" spans="2:10" ht="15" customHeight="1" x14ac:dyDescent="0.25">
      <c r="B92" s="20" t="str">
        <f t="shared" si="4"/>
        <v>3.2</v>
      </c>
      <c r="C92" s="21" t="s">
        <v>128</v>
      </c>
      <c r="D92" s="21" t="s">
        <v>129</v>
      </c>
      <c r="E92" s="21" t="s">
        <v>130</v>
      </c>
      <c r="F92" s="22">
        <v>2375</v>
      </c>
      <c r="G92" s="23">
        <v>2375</v>
      </c>
      <c r="H92" s="23">
        <v>0</v>
      </c>
      <c r="I92" s="23">
        <v>0</v>
      </c>
      <c r="J92" s="22">
        <v>0</v>
      </c>
    </row>
    <row r="93" spans="2:10" ht="15" customHeight="1" x14ac:dyDescent="0.25">
      <c r="B93" s="20" t="str">
        <f t="shared" si="4"/>
        <v>3.2</v>
      </c>
      <c r="C93" s="21" t="s">
        <v>131</v>
      </c>
      <c r="D93" s="21" t="s">
        <v>132</v>
      </c>
      <c r="E93" s="21" t="s">
        <v>133</v>
      </c>
      <c r="F93" s="22">
        <v>63000</v>
      </c>
      <c r="G93" s="23">
        <v>0</v>
      </c>
      <c r="H93" s="23">
        <v>0</v>
      </c>
      <c r="I93" s="23">
        <v>0</v>
      </c>
      <c r="J93" s="22">
        <v>63000</v>
      </c>
    </row>
    <row r="94" spans="2:10" ht="15" customHeight="1" x14ac:dyDescent="0.25">
      <c r="B94" s="20" t="str">
        <f t="shared" si="4"/>
        <v>3.2</v>
      </c>
      <c r="C94" s="21" t="s">
        <v>134</v>
      </c>
      <c r="D94" s="21" t="s">
        <v>135</v>
      </c>
      <c r="E94" s="21" t="s">
        <v>378</v>
      </c>
      <c r="F94" s="22">
        <v>13440.3</v>
      </c>
      <c r="G94" s="23">
        <v>13440.3</v>
      </c>
      <c r="H94" s="23">
        <v>0</v>
      </c>
      <c r="I94" s="23">
        <v>0</v>
      </c>
      <c r="J94" s="22">
        <v>0</v>
      </c>
    </row>
    <row r="95" spans="2:10" ht="15" customHeight="1" x14ac:dyDescent="0.25">
      <c r="B95" s="28" t="s">
        <v>345</v>
      </c>
      <c r="C95" s="29"/>
      <c r="D95" s="29"/>
      <c r="E95" s="29"/>
      <c r="F95" s="24">
        <f>SUM(F90:F94)</f>
        <v>292310.3</v>
      </c>
      <c r="G95" s="25">
        <f>SUM(G90:G94)</f>
        <v>224310.3</v>
      </c>
      <c r="H95" s="25">
        <f>SUM(H90:H94)</f>
        <v>0</v>
      </c>
      <c r="I95" s="25">
        <f>SUM(I90:I94)</f>
        <v>0</v>
      </c>
      <c r="J95" s="24">
        <f>SUM(J90:J94)</f>
        <v>68000</v>
      </c>
    </row>
    <row r="96" spans="2:10" s="45" customFormat="1" ht="15" customHeight="1" x14ac:dyDescent="0.25">
      <c r="B96" s="46"/>
      <c r="C96" s="47"/>
      <c r="D96" s="47"/>
      <c r="E96" s="47"/>
      <c r="F96" s="48"/>
      <c r="G96" s="49"/>
      <c r="H96" s="49"/>
      <c r="I96" s="49"/>
      <c r="J96" s="48"/>
    </row>
    <row r="97" spans="2:10" ht="15" customHeight="1" x14ac:dyDescent="0.25">
      <c r="B97" s="20" t="str">
        <f t="shared" si="4"/>
        <v>3.3</v>
      </c>
      <c r="C97" s="21" t="s">
        <v>136</v>
      </c>
      <c r="D97" s="21" t="s">
        <v>137</v>
      </c>
      <c r="E97" s="21" t="s">
        <v>138</v>
      </c>
      <c r="F97" s="22">
        <v>19363.3</v>
      </c>
      <c r="G97" s="23">
        <v>19363.3</v>
      </c>
      <c r="H97" s="23">
        <v>0</v>
      </c>
      <c r="I97" s="23">
        <v>0</v>
      </c>
      <c r="J97" s="22">
        <v>0</v>
      </c>
    </row>
    <row r="98" spans="2:10" ht="15" customHeight="1" x14ac:dyDescent="0.25">
      <c r="B98" s="20" t="str">
        <f t="shared" si="4"/>
        <v>3.3</v>
      </c>
      <c r="C98" s="21" t="s">
        <v>139</v>
      </c>
      <c r="D98" s="21" t="s">
        <v>140</v>
      </c>
      <c r="E98" s="21" t="s">
        <v>141</v>
      </c>
      <c r="F98" s="22">
        <v>40866.07</v>
      </c>
      <c r="G98" s="23">
        <v>39866.07</v>
      </c>
      <c r="H98" s="23">
        <v>0</v>
      </c>
      <c r="I98" s="23">
        <v>0</v>
      </c>
      <c r="J98" s="22">
        <v>1000</v>
      </c>
    </row>
    <row r="99" spans="2:10" ht="15" customHeight="1" x14ac:dyDescent="0.25">
      <c r="B99" s="20" t="str">
        <f t="shared" si="4"/>
        <v>3.3</v>
      </c>
      <c r="C99" s="21" t="s">
        <v>139</v>
      </c>
      <c r="D99" s="21" t="s">
        <v>142</v>
      </c>
      <c r="E99" s="21" t="s">
        <v>143</v>
      </c>
      <c r="F99" s="22">
        <v>11232.89</v>
      </c>
      <c r="G99" s="23">
        <v>11232.89</v>
      </c>
      <c r="H99" s="23">
        <v>0</v>
      </c>
      <c r="I99" s="23">
        <v>0</v>
      </c>
      <c r="J99" s="22">
        <v>0</v>
      </c>
    </row>
    <row r="100" spans="2:10" ht="15" customHeight="1" x14ac:dyDescent="0.25">
      <c r="B100" s="20" t="str">
        <f t="shared" si="4"/>
        <v>3.3</v>
      </c>
      <c r="C100" s="21" t="s">
        <v>136</v>
      </c>
      <c r="D100" s="21" t="s">
        <v>144</v>
      </c>
      <c r="E100" s="21" t="s">
        <v>145</v>
      </c>
      <c r="F100" s="22">
        <v>1157.0999999999999</v>
      </c>
      <c r="G100" s="23">
        <v>1157.0999999999999</v>
      </c>
      <c r="H100" s="23">
        <v>0</v>
      </c>
      <c r="I100" s="23">
        <v>0</v>
      </c>
      <c r="J100" s="22">
        <v>0</v>
      </c>
    </row>
    <row r="101" spans="2:10" ht="15" customHeight="1" x14ac:dyDescent="0.25">
      <c r="B101" s="28" t="s">
        <v>346</v>
      </c>
      <c r="C101" s="29"/>
      <c r="D101" s="29"/>
      <c r="E101" s="29"/>
      <c r="F101" s="24">
        <f>SUM(F97:F100)</f>
        <v>72619.360000000001</v>
      </c>
      <c r="G101" s="25">
        <f>SUM(G97:G100)</f>
        <v>71619.360000000001</v>
      </c>
      <c r="H101" s="25">
        <f>SUM(H97:H100)</f>
        <v>0</v>
      </c>
      <c r="I101" s="25">
        <f>SUM(I97:I100)</f>
        <v>0</v>
      </c>
      <c r="J101" s="24">
        <f>SUM(J97:J100)</f>
        <v>1000</v>
      </c>
    </row>
    <row r="102" spans="2:10" s="45" customFormat="1" ht="15" customHeight="1" x14ac:dyDescent="0.25">
      <c r="B102" s="46"/>
      <c r="C102" s="47"/>
      <c r="D102" s="47"/>
      <c r="E102" s="47"/>
      <c r="F102" s="48"/>
      <c r="G102" s="49"/>
      <c r="H102" s="49"/>
      <c r="I102" s="49"/>
      <c r="J102" s="48"/>
    </row>
    <row r="103" spans="2:10" ht="15" customHeight="1" x14ac:dyDescent="0.25">
      <c r="B103" s="20" t="str">
        <f t="shared" si="4"/>
        <v>3.4</v>
      </c>
      <c r="C103" s="21" t="s">
        <v>146</v>
      </c>
      <c r="D103" s="21" t="s">
        <v>147</v>
      </c>
      <c r="E103" s="21" t="s">
        <v>148</v>
      </c>
      <c r="F103" s="22">
        <v>7330.18</v>
      </c>
      <c r="G103" s="23">
        <v>7330.18</v>
      </c>
      <c r="H103" s="23">
        <v>0</v>
      </c>
      <c r="I103" s="23">
        <v>0</v>
      </c>
      <c r="J103" s="22">
        <v>0</v>
      </c>
    </row>
    <row r="104" spans="2:10" ht="15" customHeight="1" x14ac:dyDescent="0.25">
      <c r="B104" s="20" t="str">
        <f t="shared" si="4"/>
        <v>3.4</v>
      </c>
      <c r="C104" s="21" t="s">
        <v>146</v>
      </c>
      <c r="D104" s="21" t="s">
        <v>149</v>
      </c>
      <c r="E104" s="21" t="s">
        <v>150</v>
      </c>
      <c r="F104" s="22">
        <v>58500</v>
      </c>
      <c r="G104" s="23">
        <v>55000</v>
      </c>
      <c r="H104" s="23">
        <v>3500</v>
      </c>
      <c r="I104" s="23">
        <v>0</v>
      </c>
      <c r="J104" s="22">
        <v>0</v>
      </c>
    </row>
    <row r="105" spans="2:10" ht="15" customHeight="1" x14ac:dyDescent="0.25">
      <c r="B105" s="20" t="str">
        <f t="shared" si="4"/>
        <v>3.4</v>
      </c>
      <c r="C105" s="21" t="s">
        <v>146</v>
      </c>
      <c r="D105" s="21" t="s">
        <v>151</v>
      </c>
      <c r="E105" s="21" t="s">
        <v>152</v>
      </c>
      <c r="F105" s="22">
        <v>10000</v>
      </c>
      <c r="G105" s="23">
        <v>0</v>
      </c>
      <c r="H105" s="23">
        <v>10000</v>
      </c>
      <c r="I105" s="23">
        <v>0</v>
      </c>
      <c r="J105" s="22">
        <v>0</v>
      </c>
    </row>
    <row r="106" spans="2:10" ht="15" customHeight="1" x14ac:dyDescent="0.25">
      <c r="B106" s="20" t="str">
        <f t="shared" si="4"/>
        <v>3.4</v>
      </c>
      <c r="C106" s="21" t="s">
        <v>153</v>
      </c>
      <c r="D106" s="21" t="s">
        <v>154</v>
      </c>
      <c r="E106" s="21" t="s">
        <v>155</v>
      </c>
      <c r="F106" s="22">
        <v>2066.25</v>
      </c>
      <c r="G106" s="23">
        <v>2066.25</v>
      </c>
      <c r="H106" s="23">
        <v>0</v>
      </c>
      <c r="I106" s="23">
        <v>0</v>
      </c>
      <c r="J106" s="22">
        <v>0</v>
      </c>
    </row>
    <row r="107" spans="2:10" ht="15" customHeight="1" x14ac:dyDescent="0.25">
      <c r="B107" s="28" t="s">
        <v>347</v>
      </c>
      <c r="C107" s="29"/>
      <c r="D107" s="29"/>
      <c r="E107" s="29"/>
      <c r="F107" s="24">
        <f>SUM(F103:F106)</f>
        <v>77896.429999999993</v>
      </c>
      <c r="G107" s="25">
        <f>SUM(G103:G106)</f>
        <v>64396.43</v>
      </c>
      <c r="H107" s="25">
        <f>SUM(H103:H106)</f>
        <v>13500</v>
      </c>
      <c r="I107" s="25">
        <f>SUM(I103:I106)</f>
        <v>0</v>
      </c>
      <c r="J107" s="24">
        <f>SUM(J103:J106)</f>
        <v>0</v>
      </c>
    </row>
    <row r="108" spans="2:10" s="45" customFormat="1" ht="15" customHeight="1" x14ac:dyDescent="0.25">
      <c r="B108" s="46"/>
      <c r="C108" s="47"/>
      <c r="D108" s="47"/>
      <c r="E108" s="47"/>
      <c r="F108" s="48"/>
      <c r="G108" s="49"/>
      <c r="H108" s="49"/>
      <c r="I108" s="49"/>
      <c r="J108" s="48"/>
    </row>
    <row r="109" spans="2:10" ht="15" customHeight="1" x14ac:dyDescent="0.25">
      <c r="B109" s="20" t="str">
        <f t="shared" si="4"/>
        <v>3.5</v>
      </c>
      <c r="C109" s="21" t="s">
        <v>156</v>
      </c>
      <c r="D109" s="21" t="s">
        <v>157</v>
      </c>
      <c r="E109" s="21" t="s">
        <v>158</v>
      </c>
      <c r="F109" s="22">
        <v>10000</v>
      </c>
      <c r="G109" s="23">
        <v>10000</v>
      </c>
      <c r="H109" s="23">
        <v>0</v>
      </c>
      <c r="I109" s="23">
        <v>0</v>
      </c>
      <c r="J109" s="22">
        <v>0</v>
      </c>
    </row>
    <row r="110" spans="2:10" ht="15" customHeight="1" x14ac:dyDescent="0.25">
      <c r="B110" s="20" t="str">
        <f t="shared" si="4"/>
        <v>3.5</v>
      </c>
      <c r="C110" s="21" t="s">
        <v>159</v>
      </c>
      <c r="D110" s="21" t="s">
        <v>160</v>
      </c>
      <c r="E110" s="21" t="s">
        <v>161</v>
      </c>
      <c r="F110" s="22">
        <v>20051</v>
      </c>
      <c r="G110" s="23">
        <v>20051</v>
      </c>
      <c r="H110" s="23">
        <v>0</v>
      </c>
      <c r="I110" s="23">
        <v>0</v>
      </c>
      <c r="J110" s="22">
        <v>0</v>
      </c>
    </row>
    <row r="111" spans="2:10" ht="15" customHeight="1" x14ac:dyDescent="0.25">
      <c r="B111" s="20" t="str">
        <f t="shared" si="4"/>
        <v>3.5</v>
      </c>
      <c r="C111" s="21" t="s">
        <v>159</v>
      </c>
      <c r="D111" s="21" t="s">
        <v>162</v>
      </c>
      <c r="E111" s="21" t="s">
        <v>163</v>
      </c>
      <c r="F111" s="22">
        <v>686000</v>
      </c>
      <c r="G111" s="23">
        <v>0</v>
      </c>
      <c r="H111" s="23">
        <v>686000</v>
      </c>
      <c r="I111" s="23">
        <v>0</v>
      </c>
      <c r="J111" s="22">
        <v>0</v>
      </c>
    </row>
    <row r="112" spans="2:10" ht="15" customHeight="1" x14ac:dyDescent="0.25">
      <c r="B112" s="20" t="str">
        <f t="shared" si="4"/>
        <v>3.5</v>
      </c>
      <c r="C112" s="21" t="s">
        <v>159</v>
      </c>
      <c r="D112" s="21" t="s">
        <v>164</v>
      </c>
      <c r="E112" s="21" t="s">
        <v>165</v>
      </c>
      <c r="F112" s="22">
        <v>62423.56</v>
      </c>
      <c r="G112" s="23">
        <v>62193.56</v>
      </c>
      <c r="H112" s="23">
        <v>230</v>
      </c>
      <c r="I112" s="23">
        <v>0</v>
      </c>
      <c r="J112" s="22">
        <v>0</v>
      </c>
    </row>
    <row r="113" spans="2:10" ht="15" customHeight="1" x14ac:dyDescent="0.25">
      <c r="B113" s="20" t="str">
        <f t="shared" si="4"/>
        <v>3.5</v>
      </c>
      <c r="C113" s="21" t="s">
        <v>159</v>
      </c>
      <c r="D113" s="21" t="s">
        <v>166</v>
      </c>
      <c r="E113" s="21" t="s">
        <v>167</v>
      </c>
      <c r="F113" s="22">
        <v>110000</v>
      </c>
      <c r="G113" s="23">
        <v>0</v>
      </c>
      <c r="H113" s="23">
        <v>110000</v>
      </c>
      <c r="I113" s="23">
        <v>0</v>
      </c>
      <c r="J113" s="22">
        <v>0</v>
      </c>
    </row>
    <row r="114" spans="2:10" ht="15" customHeight="1" x14ac:dyDescent="0.25">
      <c r="B114" s="20" t="str">
        <f t="shared" si="4"/>
        <v>3.5</v>
      </c>
      <c r="C114" s="8" t="s">
        <v>379</v>
      </c>
      <c r="D114" s="21" t="s">
        <v>168</v>
      </c>
      <c r="E114" s="21" t="s">
        <v>169</v>
      </c>
      <c r="F114" s="22">
        <v>199761.3</v>
      </c>
      <c r="G114" s="23">
        <v>25010.5</v>
      </c>
      <c r="H114" s="23">
        <v>174750.8</v>
      </c>
      <c r="I114" s="23">
        <v>0</v>
      </c>
      <c r="J114" s="22">
        <v>0</v>
      </c>
    </row>
    <row r="115" spans="2:10" ht="15" customHeight="1" x14ac:dyDescent="0.25">
      <c r="B115" s="20" t="str">
        <f t="shared" si="4"/>
        <v>3.5</v>
      </c>
      <c r="C115" s="21" t="s">
        <v>14</v>
      </c>
      <c r="D115" s="21" t="s">
        <v>170</v>
      </c>
      <c r="E115" s="21" t="s">
        <v>171</v>
      </c>
      <c r="F115" s="22">
        <v>7000</v>
      </c>
      <c r="G115" s="23">
        <v>7000</v>
      </c>
      <c r="H115" s="23">
        <v>0</v>
      </c>
      <c r="I115" s="23">
        <v>0</v>
      </c>
      <c r="J115" s="22">
        <v>0</v>
      </c>
    </row>
    <row r="116" spans="2:10" ht="15" customHeight="1" x14ac:dyDescent="0.25">
      <c r="B116" s="20" t="str">
        <f t="shared" si="4"/>
        <v>3.5</v>
      </c>
      <c r="C116" s="21" t="s">
        <v>159</v>
      </c>
      <c r="D116" s="21" t="s">
        <v>380</v>
      </c>
      <c r="E116" s="21" t="s">
        <v>381</v>
      </c>
      <c r="F116" s="22">
        <v>130000</v>
      </c>
      <c r="G116" s="23">
        <v>0</v>
      </c>
      <c r="H116" s="23">
        <v>130000</v>
      </c>
      <c r="I116" s="23">
        <v>0</v>
      </c>
      <c r="J116" s="22">
        <v>0</v>
      </c>
    </row>
    <row r="117" spans="2:10" ht="15" customHeight="1" x14ac:dyDescent="0.25">
      <c r="B117" s="20" t="str">
        <f t="shared" si="4"/>
        <v>3.5</v>
      </c>
      <c r="C117" s="21" t="s">
        <v>159</v>
      </c>
      <c r="D117" s="21" t="s">
        <v>172</v>
      </c>
      <c r="E117" s="21" t="s">
        <v>173</v>
      </c>
      <c r="F117" s="22">
        <v>12700</v>
      </c>
      <c r="G117" s="23">
        <v>0</v>
      </c>
      <c r="H117" s="23">
        <v>12700</v>
      </c>
      <c r="I117" s="23">
        <v>0</v>
      </c>
      <c r="J117" s="22">
        <v>0</v>
      </c>
    </row>
    <row r="118" spans="2:10" ht="15" customHeight="1" x14ac:dyDescent="0.25">
      <c r="B118" s="34" t="s">
        <v>358</v>
      </c>
      <c r="C118" s="35"/>
      <c r="D118" s="35"/>
      <c r="E118" s="35"/>
      <c r="F118" s="24">
        <f>SUM(F109:F117)</f>
        <v>1237935.8600000001</v>
      </c>
      <c r="G118" s="25">
        <f t="shared" ref="G118:J118" si="5">SUM(G109:G117)</f>
        <v>124255.06</v>
      </c>
      <c r="H118" s="25">
        <f t="shared" si="5"/>
        <v>1113680.8</v>
      </c>
      <c r="I118" s="25">
        <f t="shared" si="5"/>
        <v>0</v>
      </c>
      <c r="J118" s="24">
        <f t="shared" si="5"/>
        <v>0</v>
      </c>
    </row>
    <row r="119" spans="2:10" s="45" customFormat="1" ht="15" customHeight="1" x14ac:dyDescent="0.25">
      <c r="B119" s="46"/>
      <c r="C119" s="47"/>
      <c r="D119" s="47"/>
      <c r="E119" s="47"/>
      <c r="F119" s="48"/>
      <c r="G119" s="49"/>
      <c r="H119" s="49"/>
      <c r="I119" s="49"/>
      <c r="J119" s="48"/>
    </row>
    <row r="120" spans="2:10" ht="15" customHeight="1" x14ac:dyDescent="0.25">
      <c r="B120" s="32" t="s">
        <v>361</v>
      </c>
      <c r="C120" s="33"/>
      <c r="D120" s="33"/>
      <c r="E120" s="33"/>
      <c r="F120" s="12">
        <f>F88+F95+F101+F107+F118</f>
        <v>3369103.8000000007</v>
      </c>
      <c r="G120" s="13">
        <f>G88+G95+G101+G107+G118</f>
        <v>1704923.0000000002</v>
      </c>
      <c r="H120" s="14">
        <f>H88+H95+H101+H107+H118</f>
        <v>1545180.8</v>
      </c>
      <c r="I120" s="14">
        <f>I88+I95+I101+I107+I118</f>
        <v>0</v>
      </c>
      <c r="J120" s="15">
        <f>J88+J95+J101+J107+J118</f>
        <v>119000</v>
      </c>
    </row>
    <row r="121" spans="2:10" x14ac:dyDescent="0.25">
      <c r="B121" s="20"/>
      <c r="C121" s="21"/>
      <c r="D121" s="21"/>
      <c r="E121" s="21"/>
      <c r="F121" s="26"/>
      <c r="G121" s="27"/>
      <c r="H121" s="27"/>
      <c r="I121" s="27"/>
      <c r="J121" s="26"/>
    </row>
    <row r="122" spans="2:10" ht="15" customHeight="1" x14ac:dyDescent="0.25">
      <c r="B122" s="30" t="s">
        <v>330</v>
      </c>
      <c r="C122" s="31"/>
      <c r="D122" s="31"/>
      <c r="E122" s="31"/>
      <c r="F122" s="26"/>
      <c r="G122" s="27"/>
      <c r="H122" s="27"/>
      <c r="I122" s="27"/>
      <c r="J122" s="26"/>
    </row>
    <row r="123" spans="2:10" ht="12" customHeight="1" x14ac:dyDescent="0.25">
      <c r="B123" s="9"/>
      <c r="C123" s="10"/>
      <c r="D123" s="10"/>
      <c r="E123" s="10"/>
      <c r="F123" s="26"/>
      <c r="G123" s="27"/>
      <c r="H123" s="27"/>
      <c r="I123" s="27"/>
      <c r="J123" s="26"/>
    </row>
    <row r="124" spans="2:10" ht="15" customHeight="1" x14ac:dyDescent="0.25">
      <c r="B124" s="20" t="str">
        <f t="shared" ref="B124:B155" si="6">IF(NOT(ISBLANK(D124)), (MID(D124,1,2)+0) &amp; "." &amp; (MID(D124,3,2)+0), IF(NOT(ISBLANK(A124)),MID(A124,6,40),""))</f>
        <v>4.1</v>
      </c>
      <c r="C124" s="21" t="s">
        <v>21</v>
      </c>
      <c r="D124" s="21" t="s">
        <v>174</v>
      </c>
      <c r="E124" s="21" t="s">
        <v>175</v>
      </c>
      <c r="F124" s="22">
        <v>152941.21</v>
      </c>
      <c r="G124" s="23">
        <v>152941.21</v>
      </c>
      <c r="H124" s="23">
        <v>0</v>
      </c>
      <c r="I124" s="23">
        <v>0</v>
      </c>
      <c r="J124" s="22">
        <v>0</v>
      </c>
    </row>
    <row r="125" spans="2:10" ht="15" customHeight="1" x14ac:dyDescent="0.25">
      <c r="B125" s="20" t="str">
        <f t="shared" si="6"/>
        <v>4.1</v>
      </c>
      <c r="C125" s="21" t="s">
        <v>176</v>
      </c>
      <c r="D125" s="21" t="s">
        <v>177</v>
      </c>
      <c r="E125" s="21" t="s">
        <v>178</v>
      </c>
      <c r="F125" s="22">
        <v>71465</v>
      </c>
      <c r="G125" s="23">
        <v>71465</v>
      </c>
      <c r="H125" s="23">
        <v>0</v>
      </c>
      <c r="I125" s="23">
        <v>0</v>
      </c>
      <c r="J125" s="22">
        <v>0</v>
      </c>
    </row>
    <row r="126" spans="2:10" ht="15" customHeight="1" x14ac:dyDescent="0.25">
      <c r="B126" s="20" t="str">
        <f t="shared" si="6"/>
        <v>4.1</v>
      </c>
      <c r="C126" s="21" t="s">
        <v>2</v>
      </c>
      <c r="D126" s="21" t="s">
        <v>179</v>
      </c>
      <c r="E126" s="21" t="s">
        <v>180</v>
      </c>
      <c r="F126" s="22">
        <v>70944.11</v>
      </c>
      <c r="G126" s="23">
        <v>35422.550000000003</v>
      </c>
      <c r="H126" s="23">
        <v>35521.56</v>
      </c>
      <c r="I126" s="23">
        <v>0</v>
      </c>
      <c r="J126" s="22">
        <v>0</v>
      </c>
    </row>
    <row r="127" spans="2:10" ht="15" customHeight="1" x14ac:dyDescent="0.25">
      <c r="B127" s="20" t="str">
        <f t="shared" si="6"/>
        <v>4.1</v>
      </c>
      <c r="C127" s="21" t="s">
        <v>181</v>
      </c>
      <c r="D127" s="21" t="s">
        <v>182</v>
      </c>
      <c r="E127" s="21" t="s">
        <v>183</v>
      </c>
      <c r="F127" s="22">
        <v>63925.78</v>
      </c>
      <c r="G127" s="23">
        <v>49925.78</v>
      </c>
      <c r="H127" s="23">
        <v>14000</v>
      </c>
      <c r="I127" s="23">
        <v>0</v>
      </c>
      <c r="J127" s="22">
        <v>0</v>
      </c>
    </row>
    <row r="128" spans="2:10" ht="15" customHeight="1" x14ac:dyDescent="0.25">
      <c r="B128" s="20" t="str">
        <f t="shared" si="6"/>
        <v>4.1</v>
      </c>
      <c r="C128" s="21" t="s">
        <v>21</v>
      </c>
      <c r="D128" s="21" t="s">
        <v>184</v>
      </c>
      <c r="E128" s="21" t="s">
        <v>185</v>
      </c>
      <c r="F128" s="22">
        <v>8000</v>
      </c>
      <c r="G128" s="23">
        <v>8000</v>
      </c>
      <c r="H128" s="23">
        <v>0</v>
      </c>
      <c r="I128" s="23">
        <v>0</v>
      </c>
      <c r="J128" s="22">
        <v>0</v>
      </c>
    </row>
    <row r="129" spans="2:12" ht="15" customHeight="1" x14ac:dyDescent="0.25">
      <c r="B129" s="20" t="str">
        <f t="shared" si="6"/>
        <v>4.1</v>
      </c>
      <c r="C129" s="21" t="s">
        <v>181</v>
      </c>
      <c r="D129" s="21" t="s">
        <v>186</v>
      </c>
      <c r="E129" s="21" t="s">
        <v>187</v>
      </c>
      <c r="F129" s="22">
        <v>50</v>
      </c>
      <c r="G129" s="23">
        <v>50</v>
      </c>
      <c r="H129" s="23">
        <v>0</v>
      </c>
      <c r="I129" s="23">
        <v>0</v>
      </c>
      <c r="J129" s="22">
        <v>0</v>
      </c>
    </row>
    <row r="130" spans="2:12" ht="15" customHeight="1" x14ac:dyDescent="0.25">
      <c r="B130" s="20" t="str">
        <f t="shared" si="6"/>
        <v>4.1</v>
      </c>
      <c r="C130" s="21" t="s">
        <v>21</v>
      </c>
      <c r="D130" s="21" t="s">
        <v>188</v>
      </c>
      <c r="E130" s="21" t="s">
        <v>189</v>
      </c>
      <c r="F130" s="22">
        <v>15000</v>
      </c>
      <c r="G130" s="23">
        <v>15000</v>
      </c>
      <c r="H130" s="23">
        <v>0</v>
      </c>
      <c r="I130" s="23">
        <v>0</v>
      </c>
      <c r="J130" s="22">
        <v>0</v>
      </c>
    </row>
    <row r="131" spans="2:12" ht="15" customHeight="1" x14ac:dyDescent="0.25">
      <c r="B131" s="28" t="s">
        <v>348</v>
      </c>
      <c r="C131" s="29"/>
      <c r="D131" s="29"/>
      <c r="E131" s="29"/>
      <c r="F131" s="24">
        <f>SUM(F124:F130)</f>
        <v>382326.1</v>
      </c>
      <c r="G131" s="25">
        <f>SUM(G124:G130)</f>
        <v>332804.54000000004</v>
      </c>
      <c r="H131" s="25">
        <f>SUM(H124:H130)</f>
        <v>49521.56</v>
      </c>
      <c r="I131" s="25">
        <f>SUM(I124:I130)</f>
        <v>0</v>
      </c>
      <c r="J131" s="24">
        <f>SUM(J124:J130)</f>
        <v>0</v>
      </c>
    </row>
    <row r="132" spans="2:12" s="45" customFormat="1" ht="15" customHeight="1" x14ac:dyDescent="0.25">
      <c r="B132" s="46"/>
      <c r="C132" s="47"/>
      <c r="D132" s="47"/>
      <c r="E132" s="47"/>
      <c r="F132" s="48"/>
      <c r="G132" s="49"/>
      <c r="H132" s="49"/>
      <c r="I132" s="49"/>
      <c r="J132" s="48"/>
    </row>
    <row r="133" spans="2:12" ht="15" customHeight="1" x14ac:dyDescent="0.25">
      <c r="B133" s="20" t="str">
        <f t="shared" si="6"/>
        <v>4.2</v>
      </c>
      <c r="C133" s="21" t="s">
        <v>190</v>
      </c>
      <c r="D133" s="21" t="s">
        <v>191</v>
      </c>
      <c r="E133" s="21" t="s">
        <v>192</v>
      </c>
      <c r="F133" s="22">
        <v>129337.5</v>
      </c>
      <c r="G133" s="23">
        <v>0</v>
      </c>
      <c r="H133" s="23">
        <v>85000</v>
      </c>
      <c r="I133" s="23">
        <v>0</v>
      </c>
      <c r="J133" s="22">
        <v>44337.5</v>
      </c>
    </row>
    <row r="134" spans="2:12" ht="15" customHeight="1" x14ac:dyDescent="0.25">
      <c r="B134" s="20" t="str">
        <f t="shared" si="6"/>
        <v>4.2</v>
      </c>
      <c r="C134" s="21" t="s">
        <v>131</v>
      </c>
      <c r="D134" s="21" t="s">
        <v>193</v>
      </c>
      <c r="E134" s="21" t="s">
        <v>194</v>
      </c>
      <c r="F134" s="22">
        <v>95999.05</v>
      </c>
      <c r="G134" s="23">
        <v>0</v>
      </c>
      <c r="H134" s="23">
        <v>0</v>
      </c>
      <c r="I134" s="23">
        <v>0</v>
      </c>
      <c r="J134" s="22">
        <v>95999.05</v>
      </c>
    </row>
    <row r="135" spans="2:12" ht="15" customHeight="1" x14ac:dyDescent="0.25">
      <c r="B135" s="28" t="s">
        <v>349</v>
      </c>
      <c r="C135" s="29"/>
      <c r="D135" s="29"/>
      <c r="E135" s="29"/>
      <c r="F135" s="24">
        <f>SUM(F133:F134)</f>
        <v>225336.55</v>
      </c>
      <c r="G135" s="25">
        <f>SUM(G133:G134)</f>
        <v>0</v>
      </c>
      <c r="H135" s="25">
        <f>SUM(H133:H134)</f>
        <v>85000</v>
      </c>
      <c r="I135" s="25">
        <f>SUM(I133:I134)</f>
        <v>0</v>
      </c>
      <c r="J135" s="24">
        <f>SUM(J133:J134)</f>
        <v>140336.54999999999</v>
      </c>
      <c r="L135" s="51"/>
    </row>
    <row r="136" spans="2:12" s="45" customFormat="1" ht="15" customHeight="1" x14ac:dyDescent="0.25">
      <c r="B136" s="46"/>
      <c r="C136" s="47"/>
      <c r="D136" s="47"/>
      <c r="E136" s="47"/>
      <c r="F136" s="48"/>
      <c r="G136" s="49"/>
      <c r="H136" s="49"/>
      <c r="I136" s="49"/>
      <c r="J136" s="48"/>
    </row>
    <row r="137" spans="2:12" ht="15" customHeight="1" x14ac:dyDescent="0.25">
      <c r="B137" s="20" t="str">
        <f t="shared" si="6"/>
        <v>4.3</v>
      </c>
      <c r="C137" s="21" t="s">
        <v>195</v>
      </c>
      <c r="D137" s="21" t="s">
        <v>196</v>
      </c>
      <c r="E137" s="21" t="s">
        <v>197</v>
      </c>
      <c r="F137" s="22">
        <v>4740.4799999999996</v>
      </c>
      <c r="G137" s="23">
        <v>4740.4799999999996</v>
      </c>
      <c r="H137" s="23">
        <v>0</v>
      </c>
      <c r="I137" s="23">
        <v>0</v>
      </c>
      <c r="J137" s="22">
        <v>0</v>
      </c>
    </row>
    <row r="138" spans="2:12" ht="15" customHeight="1" x14ac:dyDescent="0.25">
      <c r="B138" s="20" t="str">
        <f t="shared" si="6"/>
        <v>4.3</v>
      </c>
      <c r="C138" s="21" t="s">
        <v>198</v>
      </c>
      <c r="D138" s="21" t="s">
        <v>199</v>
      </c>
      <c r="E138" s="21" t="s">
        <v>200</v>
      </c>
      <c r="F138" s="22">
        <v>1372643.13</v>
      </c>
      <c r="G138" s="23">
        <v>1279243.1299999999</v>
      </c>
      <c r="H138" s="23">
        <v>93400</v>
      </c>
      <c r="I138" s="23">
        <v>0</v>
      </c>
      <c r="J138" s="22">
        <v>0</v>
      </c>
    </row>
    <row r="139" spans="2:12" ht="15" customHeight="1" x14ac:dyDescent="0.25">
      <c r="B139" s="20" t="str">
        <f t="shared" si="6"/>
        <v>4.3</v>
      </c>
      <c r="C139" s="21" t="s">
        <v>201</v>
      </c>
      <c r="D139" s="21" t="s">
        <v>202</v>
      </c>
      <c r="E139" s="21" t="s">
        <v>203</v>
      </c>
      <c r="F139" s="22">
        <v>14715.01</v>
      </c>
      <c r="G139" s="23">
        <v>14715.01</v>
      </c>
      <c r="H139" s="23">
        <v>0</v>
      </c>
      <c r="I139" s="23">
        <v>0</v>
      </c>
      <c r="J139" s="22">
        <v>0</v>
      </c>
    </row>
    <row r="140" spans="2:12" ht="15" customHeight="1" x14ac:dyDescent="0.25">
      <c r="B140" s="20" t="str">
        <f t="shared" si="6"/>
        <v>4.3</v>
      </c>
      <c r="C140" s="21" t="s">
        <v>195</v>
      </c>
      <c r="D140" s="21" t="s">
        <v>204</v>
      </c>
      <c r="E140" s="21" t="s">
        <v>205</v>
      </c>
      <c r="F140" s="22">
        <v>8386.25</v>
      </c>
      <c r="G140" s="23">
        <v>3386.25</v>
      </c>
      <c r="H140" s="23">
        <v>5000</v>
      </c>
      <c r="I140" s="23">
        <v>0</v>
      </c>
      <c r="J140" s="22">
        <v>0</v>
      </c>
    </row>
    <row r="141" spans="2:12" ht="15" customHeight="1" x14ac:dyDescent="0.25">
      <c r="B141" s="20" t="str">
        <f t="shared" si="6"/>
        <v>4.3</v>
      </c>
      <c r="C141" s="21" t="s">
        <v>28</v>
      </c>
      <c r="D141" s="21" t="s">
        <v>206</v>
      </c>
      <c r="E141" s="21" t="s">
        <v>382</v>
      </c>
      <c r="F141" s="22">
        <v>7172.5</v>
      </c>
      <c r="G141" s="23">
        <v>7172.5</v>
      </c>
      <c r="H141" s="23">
        <v>0</v>
      </c>
      <c r="I141" s="23">
        <v>0</v>
      </c>
      <c r="J141" s="22">
        <v>0</v>
      </c>
    </row>
    <row r="142" spans="2:12" ht="15" customHeight="1" x14ac:dyDescent="0.25">
      <c r="B142" s="28" t="s">
        <v>350</v>
      </c>
      <c r="C142" s="29"/>
      <c r="D142" s="29"/>
      <c r="E142" s="29"/>
      <c r="F142" s="24">
        <f>SUM(F137:F141)</f>
        <v>1407657.3699999999</v>
      </c>
      <c r="G142" s="25">
        <f>SUM(G137:G141)</f>
        <v>1309257.3699999999</v>
      </c>
      <c r="H142" s="25">
        <f>SUM(H137:H141)</f>
        <v>98400</v>
      </c>
      <c r="I142" s="25">
        <f>SUM(I137:I141)</f>
        <v>0</v>
      </c>
      <c r="J142" s="24">
        <f>SUM(J137:J141)</f>
        <v>0</v>
      </c>
    </row>
    <row r="143" spans="2:12" s="45" customFormat="1" ht="15" customHeight="1" x14ac:dyDescent="0.25">
      <c r="B143" s="46"/>
      <c r="C143" s="47"/>
      <c r="D143" s="47"/>
      <c r="E143" s="47"/>
      <c r="F143" s="48"/>
      <c r="G143" s="49"/>
      <c r="H143" s="49"/>
      <c r="I143" s="49"/>
      <c r="J143" s="48"/>
    </row>
    <row r="144" spans="2:12" ht="15" customHeight="1" x14ac:dyDescent="0.25">
      <c r="B144" s="20" t="str">
        <f t="shared" si="6"/>
        <v>4.4</v>
      </c>
      <c r="C144" s="21" t="s">
        <v>207</v>
      </c>
      <c r="D144" s="21" t="s">
        <v>208</v>
      </c>
      <c r="E144" s="21" t="s">
        <v>209</v>
      </c>
      <c r="F144" s="22">
        <v>84625.37</v>
      </c>
      <c r="G144" s="23">
        <v>84625.37</v>
      </c>
      <c r="H144" s="23">
        <v>0</v>
      </c>
      <c r="I144" s="23">
        <v>0</v>
      </c>
      <c r="J144" s="22">
        <v>0</v>
      </c>
    </row>
    <row r="145" spans="2:10" ht="15" customHeight="1" x14ac:dyDescent="0.25">
      <c r="B145" s="20" t="str">
        <f t="shared" si="6"/>
        <v>4.4</v>
      </c>
      <c r="C145" s="21" t="s">
        <v>14</v>
      </c>
      <c r="D145" s="21" t="s">
        <v>210</v>
      </c>
      <c r="E145" s="21" t="s">
        <v>211</v>
      </c>
      <c r="F145" s="22">
        <v>7130.19</v>
      </c>
      <c r="G145" s="23">
        <v>7130.19</v>
      </c>
      <c r="H145" s="23">
        <v>0</v>
      </c>
      <c r="I145" s="23">
        <v>0</v>
      </c>
      <c r="J145" s="22">
        <v>0</v>
      </c>
    </row>
    <row r="146" spans="2:10" ht="24" x14ac:dyDescent="0.25">
      <c r="B146" s="20" t="str">
        <f t="shared" si="6"/>
        <v>4.4</v>
      </c>
      <c r="C146" s="11" t="s">
        <v>383</v>
      </c>
      <c r="D146" s="21" t="s">
        <v>212</v>
      </c>
      <c r="E146" s="21" t="s">
        <v>213</v>
      </c>
      <c r="F146" s="22">
        <v>31734.68</v>
      </c>
      <c r="G146" s="23">
        <v>31734.68</v>
      </c>
      <c r="H146" s="23">
        <v>0</v>
      </c>
      <c r="I146" s="23">
        <v>0</v>
      </c>
      <c r="J146" s="22">
        <v>0</v>
      </c>
    </row>
    <row r="147" spans="2:10" ht="15" customHeight="1" x14ac:dyDescent="0.25">
      <c r="B147" s="20" t="str">
        <f t="shared" si="6"/>
        <v>4.4</v>
      </c>
      <c r="C147" s="21" t="s">
        <v>14</v>
      </c>
      <c r="D147" s="21" t="s">
        <v>214</v>
      </c>
      <c r="E147" s="21" t="s">
        <v>215</v>
      </c>
      <c r="F147" s="22">
        <v>12920</v>
      </c>
      <c r="G147" s="23">
        <v>12920</v>
      </c>
      <c r="H147" s="23">
        <v>0</v>
      </c>
      <c r="I147" s="23">
        <v>0</v>
      </c>
      <c r="J147" s="22">
        <v>0</v>
      </c>
    </row>
    <row r="148" spans="2:10" ht="36" x14ac:dyDescent="0.25">
      <c r="B148" s="20" t="str">
        <f t="shared" si="6"/>
        <v>4.4</v>
      </c>
      <c r="C148" s="11" t="s">
        <v>384</v>
      </c>
      <c r="D148" s="21" t="s">
        <v>216</v>
      </c>
      <c r="E148" s="21" t="s">
        <v>217</v>
      </c>
      <c r="F148" s="22">
        <v>4563.6899999999996</v>
      </c>
      <c r="G148" s="23">
        <v>4563.6899999999996</v>
      </c>
      <c r="H148" s="23">
        <v>0</v>
      </c>
      <c r="I148" s="23">
        <v>0</v>
      </c>
      <c r="J148" s="22">
        <v>0</v>
      </c>
    </row>
    <row r="149" spans="2:10" ht="15" customHeight="1" x14ac:dyDescent="0.25">
      <c r="B149" s="20" t="str">
        <f t="shared" si="6"/>
        <v>4.4</v>
      </c>
      <c r="C149" s="21" t="s">
        <v>218</v>
      </c>
      <c r="D149" s="21" t="s">
        <v>219</v>
      </c>
      <c r="E149" s="21" t="s">
        <v>220</v>
      </c>
      <c r="F149" s="22">
        <v>197948.54</v>
      </c>
      <c r="G149" s="23">
        <v>197948.54</v>
      </c>
      <c r="H149" s="23">
        <v>0</v>
      </c>
      <c r="I149" s="23">
        <v>0</v>
      </c>
      <c r="J149" s="22">
        <v>0</v>
      </c>
    </row>
    <row r="150" spans="2:10" ht="15" customHeight="1" x14ac:dyDescent="0.25">
      <c r="B150" s="20" t="str">
        <f t="shared" si="6"/>
        <v>4.4</v>
      </c>
      <c r="C150" s="21" t="s">
        <v>218</v>
      </c>
      <c r="D150" s="21" t="s">
        <v>221</v>
      </c>
      <c r="E150" s="21" t="s">
        <v>222</v>
      </c>
      <c r="F150" s="22">
        <v>287871.61</v>
      </c>
      <c r="G150" s="23">
        <v>287871.61</v>
      </c>
      <c r="H150" s="23">
        <v>0</v>
      </c>
      <c r="I150" s="23">
        <v>0</v>
      </c>
      <c r="J150" s="22">
        <v>0</v>
      </c>
    </row>
    <row r="151" spans="2:10" ht="15" customHeight="1" x14ac:dyDescent="0.25">
      <c r="B151" s="20" t="str">
        <f t="shared" si="6"/>
        <v>4.4</v>
      </c>
      <c r="C151" s="21" t="s">
        <v>181</v>
      </c>
      <c r="D151" s="21" t="s">
        <v>223</v>
      </c>
      <c r="E151" s="21" t="s">
        <v>224</v>
      </c>
      <c r="F151" s="22">
        <v>36217.300000000003</v>
      </c>
      <c r="G151" s="23">
        <v>36217.300000000003</v>
      </c>
      <c r="H151" s="23">
        <v>0</v>
      </c>
      <c r="I151" s="23">
        <v>0</v>
      </c>
      <c r="J151" s="22">
        <v>0</v>
      </c>
    </row>
    <row r="152" spans="2:10" ht="15" customHeight="1" x14ac:dyDescent="0.25">
      <c r="B152" s="28" t="s">
        <v>351</v>
      </c>
      <c r="C152" s="29"/>
      <c r="D152" s="29"/>
      <c r="E152" s="29"/>
      <c r="F152" s="24">
        <f>SUM(F144:F151)</f>
        <v>663011.38</v>
      </c>
      <c r="G152" s="25">
        <f>SUM(G144:G151)</f>
        <v>663011.38</v>
      </c>
      <c r="H152" s="25">
        <f>SUM(H144:H151)</f>
        <v>0</v>
      </c>
      <c r="I152" s="25">
        <f>SUM(I144:I151)</f>
        <v>0</v>
      </c>
      <c r="J152" s="24">
        <f>SUM(J144:J151)</f>
        <v>0</v>
      </c>
    </row>
    <row r="153" spans="2:10" s="45" customFormat="1" ht="15" customHeight="1" x14ac:dyDescent="0.25">
      <c r="B153" s="46"/>
      <c r="C153" s="47"/>
      <c r="D153" s="47"/>
      <c r="E153" s="47"/>
      <c r="F153" s="48"/>
      <c r="G153" s="49"/>
      <c r="H153" s="49"/>
      <c r="I153" s="49"/>
      <c r="J153" s="48"/>
    </row>
    <row r="154" spans="2:10" ht="15" customHeight="1" x14ac:dyDescent="0.25">
      <c r="B154" s="20" t="str">
        <f t="shared" si="6"/>
        <v>4.5</v>
      </c>
      <c r="C154" s="21" t="s">
        <v>225</v>
      </c>
      <c r="D154" s="21" t="s">
        <v>226</v>
      </c>
      <c r="E154" s="21" t="s">
        <v>227</v>
      </c>
      <c r="F154" s="22">
        <v>11500</v>
      </c>
      <c r="G154" s="23">
        <v>11500</v>
      </c>
      <c r="H154" s="23">
        <v>0</v>
      </c>
      <c r="I154" s="23">
        <v>0</v>
      </c>
      <c r="J154" s="22">
        <v>0</v>
      </c>
    </row>
    <row r="155" spans="2:10" ht="15" customHeight="1" x14ac:dyDescent="0.25">
      <c r="B155" s="20" t="str">
        <f t="shared" si="6"/>
        <v>4.5</v>
      </c>
      <c r="C155" s="21" t="s">
        <v>228</v>
      </c>
      <c r="D155" s="21" t="s">
        <v>229</v>
      </c>
      <c r="E155" s="21" t="s">
        <v>230</v>
      </c>
      <c r="F155" s="22">
        <v>8063.16</v>
      </c>
      <c r="G155" s="23">
        <v>6063.16</v>
      </c>
      <c r="H155" s="23">
        <v>2000</v>
      </c>
      <c r="I155" s="23">
        <v>0</v>
      </c>
      <c r="J155" s="22">
        <v>0</v>
      </c>
    </row>
    <row r="156" spans="2:10" ht="15" customHeight="1" x14ac:dyDescent="0.25">
      <c r="B156" s="34" t="s">
        <v>352</v>
      </c>
      <c r="C156" s="35"/>
      <c r="D156" s="35"/>
      <c r="E156" s="35"/>
      <c r="F156" s="24">
        <f>SUM(F154:F155)</f>
        <v>19563.16</v>
      </c>
      <c r="G156" s="25">
        <f t="shared" ref="G156:J156" si="7">SUM(G154:G155)</f>
        <v>17563.16</v>
      </c>
      <c r="H156" s="25">
        <f t="shared" si="7"/>
        <v>2000</v>
      </c>
      <c r="I156" s="25">
        <f t="shared" si="7"/>
        <v>0</v>
      </c>
      <c r="J156" s="24">
        <f t="shared" si="7"/>
        <v>0</v>
      </c>
    </row>
    <row r="157" spans="2:10" s="45" customFormat="1" ht="15" customHeight="1" x14ac:dyDescent="0.25">
      <c r="B157" s="46"/>
      <c r="C157" s="47"/>
      <c r="D157" s="47"/>
      <c r="E157" s="47"/>
      <c r="F157" s="48"/>
      <c r="G157" s="49"/>
      <c r="H157" s="49"/>
      <c r="I157" s="49"/>
      <c r="J157" s="48"/>
    </row>
    <row r="158" spans="2:10" x14ac:dyDescent="0.25">
      <c r="B158" s="32" t="s">
        <v>362</v>
      </c>
      <c r="C158" s="33"/>
      <c r="D158" s="33"/>
      <c r="E158" s="33"/>
      <c r="F158" s="12">
        <f>F131+F135+F142+F152+F156</f>
        <v>2697894.56</v>
      </c>
      <c r="G158" s="13">
        <f>G131+G135+G142+G152+G156</f>
        <v>2322636.4500000002</v>
      </c>
      <c r="H158" s="14">
        <f>H131+H135+H142+H152+H156</f>
        <v>234921.56</v>
      </c>
      <c r="I158" s="14">
        <f>I131+I135+I142+I152+I156</f>
        <v>0</v>
      </c>
      <c r="J158" s="15">
        <f>J131+J135+J142+J152+J156</f>
        <v>140336.54999999999</v>
      </c>
    </row>
    <row r="159" spans="2:10" ht="15" customHeight="1" x14ac:dyDescent="0.25">
      <c r="B159" s="20"/>
      <c r="C159" s="21"/>
      <c r="D159" s="21"/>
      <c r="E159" s="21"/>
      <c r="F159" s="26"/>
      <c r="G159" s="27"/>
      <c r="H159" s="27"/>
      <c r="I159" s="27"/>
      <c r="J159" s="26"/>
    </row>
    <row r="160" spans="2:10" ht="15" customHeight="1" x14ac:dyDescent="0.25">
      <c r="B160" s="30" t="s">
        <v>331</v>
      </c>
      <c r="C160" s="31"/>
      <c r="D160" s="31"/>
      <c r="E160" s="31"/>
      <c r="F160" s="26"/>
      <c r="G160" s="27"/>
      <c r="H160" s="27"/>
      <c r="I160" s="27"/>
      <c r="J160" s="26"/>
    </row>
    <row r="161" spans="2:10" ht="12" customHeight="1" x14ac:dyDescent="0.25">
      <c r="B161" s="9"/>
      <c r="C161" s="10"/>
      <c r="D161" s="10"/>
      <c r="E161" s="10"/>
      <c r="F161" s="26"/>
      <c r="G161" s="27"/>
      <c r="H161" s="27"/>
      <c r="I161" s="27"/>
      <c r="J161" s="26"/>
    </row>
    <row r="162" spans="2:10" ht="15" customHeight="1" x14ac:dyDescent="0.25">
      <c r="B162" s="20" t="str">
        <f t="shared" ref="B162:B182" si="8">IF(NOT(ISBLANK(D162)), (MID(D162,1,2)+0) &amp; "." &amp; (MID(D162,3,2)+0), IF(NOT(ISBLANK(A162)),MID(A162,6,40),""))</f>
        <v>5.1</v>
      </c>
      <c r="C162" s="21" t="s">
        <v>231</v>
      </c>
      <c r="D162" s="21" t="s">
        <v>232</v>
      </c>
      <c r="E162" s="21" t="s">
        <v>233</v>
      </c>
      <c r="F162" s="22">
        <v>39869.69</v>
      </c>
      <c r="G162" s="23">
        <v>39869.69</v>
      </c>
      <c r="H162" s="23">
        <v>0</v>
      </c>
      <c r="I162" s="23">
        <v>0</v>
      </c>
      <c r="J162" s="22">
        <v>0</v>
      </c>
    </row>
    <row r="163" spans="2:10" ht="15" customHeight="1" x14ac:dyDescent="0.25">
      <c r="B163" s="20" t="str">
        <f t="shared" si="8"/>
        <v>5.1</v>
      </c>
      <c r="C163" s="21" t="s">
        <v>234</v>
      </c>
      <c r="D163" s="21" t="s">
        <v>235</v>
      </c>
      <c r="E163" s="21" t="s">
        <v>236</v>
      </c>
      <c r="F163" s="22">
        <v>28443</v>
      </c>
      <c r="G163" s="23">
        <v>28443</v>
      </c>
      <c r="H163" s="23">
        <v>0</v>
      </c>
      <c r="I163" s="23">
        <v>0</v>
      </c>
      <c r="J163" s="22">
        <v>0</v>
      </c>
    </row>
    <row r="164" spans="2:10" ht="15" customHeight="1" x14ac:dyDescent="0.25">
      <c r="B164" s="20" t="str">
        <f t="shared" si="8"/>
        <v>5.1</v>
      </c>
      <c r="C164" s="21" t="s">
        <v>237</v>
      </c>
      <c r="D164" s="21" t="s">
        <v>238</v>
      </c>
      <c r="E164" s="21" t="s">
        <v>385</v>
      </c>
      <c r="F164" s="22">
        <v>31252.25</v>
      </c>
      <c r="G164" s="23">
        <v>31252.25</v>
      </c>
      <c r="H164" s="23">
        <v>0</v>
      </c>
      <c r="I164" s="23">
        <v>0</v>
      </c>
      <c r="J164" s="22">
        <v>0</v>
      </c>
    </row>
    <row r="165" spans="2:10" ht="15" customHeight="1" x14ac:dyDescent="0.25">
      <c r="B165" s="28" t="s">
        <v>353</v>
      </c>
      <c r="C165" s="29"/>
      <c r="D165" s="29"/>
      <c r="E165" s="29"/>
      <c r="F165" s="24">
        <f>SUM(F162:F164)</f>
        <v>99564.94</v>
      </c>
      <c r="G165" s="25">
        <f>SUM(G162:G164)</f>
        <v>99564.94</v>
      </c>
      <c r="H165" s="25">
        <f>SUM(H162:H164)</f>
        <v>0</v>
      </c>
      <c r="I165" s="25">
        <f>SUM(I162:I164)</f>
        <v>0</v>
      </c>
      <c r="J165" s="24">
        <f>SUM(J162:J164)</f>
        <v>0</v>
      </c>
    </row>
    <row r="166" spans="2:10" s="45" customFormat="1" ht="15" customHeight="1" x14ac:dyDescent="0.25">
      <c r="B166" s="46"/>
      <c r="C166" s="47"/>
      <c r="D166" s="47"/>
      <c r="E166" s="47"/>
      <c r="F166" s="48"/>
      <c r="G166" s="49"/>
      <c r="H166" s="49"/>
      <c r="I166" s="49"/>
      <c r="J166" s="48"/>
    </row>
    <row r="167" spans="2:10" ht="15" customHeight="1" x14ac:dyDescent="0.25">
      <c r="B167" s="20" t="str">
        <f t="shared" si="8"/>
        <v>5.3</v>
      </c>
      <c r="C167" s="21" t="s">
        <v>239</v>
      </c>
      <c r="D167" s="21" t="s">
        <v>240</v>
      </c>
      <c r="E167" s="21" t="s">
        <v>241</v>
      </c>
      <c r="F167" s="22">
        <v>348630.67</v>
      </c>
      <c r="G167" s="23">
        <v>218630.67</v>
      </c>
      <c r="H167" s="23">
        <v>0</v>
      </c>
      <c r="I167" s="23">
        <v>130000</v>
      </c>
      <c r="J167" s="22">
        <v>0</v>
      </c>
    </row>
    <row r="168" spans="2:10" ht="15" customHeight="1" x14ac:dyDescent="0.25">
      <c r="B168" s="20" t="str">
        <f t="shared" si="8"/>
        <v>5.3</v>
      </c>
      <c r="C168" s="21" t="s">
        <v>239</v>
      </c>
      <c r="D168" s="21" t="s">
        <v>242</v>
      </c>
      <c r="E168" s="21" t="s">
        <v>243</v>
      </c>
      <c r="F168" s="22">
        <v>156900</v>
      </c>
      <c r="G168" s="23">
        <v>0</v>
      </c>
      <c r="H168" s="23">
        <v>0</v>
      </c>
      <c r="I168" s="23">
        <v>156900</v>
      </c>
      <c r="J168" s="22">
        <v>0</v>
      </c>
    </row>
    <row r="169" spans="2:10" ht="15" customHeight="1" x14ac:dyDescent="0.25">
      <c r="B169" s="20" t="str">
        <f t="shared" si="8"/>
        <v>5.3</v>
      </c>
      <c r="C169" s="21" t="s">
        <v>176</v>
      </c>
      <c r="D169" s="21" t="s">
        <v>244</v>
      </c>
      <c r="E169" s="21" t="s">
        <v>245</v>
      </c>
      <c r="F169" s="22">
        <v>10847.34</v>
      </c>
      <c r="G169" s="23">
        <v>10847.34</v>
      </c>
      <c r="H169" s="23">
        <v>0</v>
      </c>
      <c r="I169" s="23">
        <v>0</v>
      </c>
      <c r="J169" s="22">
        <v>0</v>
      </c>
    </row>
    <row r="170" spans="2:10" ht="15" customHeight="1" x14ac:dyDescent="0.25">
      <c r="B170" s="20" t="str">
        <f t="shared" si="8"/>
        <v>5.3</v>
      </c>
      <c r="C170" s="21" t="s">
        <v>246</v>
      </c>
      <c r="D170" s="21" t="s">
        <v>247</v>
      </c>
      <c r="E170" s="21" t="s">
        <v>248</v>
      </c>
      <c r="F170" s="22">
        <v>10245.75</v>
      </c>
      <c r="G170" s="23">
        <v>10245.75</v>
      </c>
      <c r="H170" s="23">
        <v>0</v>
      </c>
      <c r="I170" s="23">
        <v>0</v>
      </c>
      <c r="J170" s="22">
        <v>0</v>
      </c>
    </row>
    <row r="171" spans="2:10" ht="15" customHeight="1" x14ac:dyDescent="0.25">
      <c r="B171" s="28" t="s">
        <v>354</v>
      </c>
      <c r="C171" s="29"/>
      <c r="D171" s="29"/>
      <c r="E171" s="29"/>
      <c r="F171" s="24">
        <f>SUM(F167:F170)</f>
        <v>526623.76</v>
      </c>
      <c r="G171" s="25">
        <f>SUM(G167:G170)</f>
        <v>239723.76</v>
      </c>
      <c r="H171" s="25">
        <f>SUM(H167:H170)</f>
        <v>0</v>
      </c>
      <c r="I171" s="25">
        <f>SUM(I167:I170)</f>
        <v>286900</v>
      </c>
      <c r="J171" s="24">
        <f>SUM(J167:J170)</f>
        <v>0</v>
      </c>
    </row>
    <row r="172" spans="2:10" s="45" customFormat="1" ht="15" customHeight="1" x14ac:dyDescent="0.25">
      <c r="B172" s="46"/>
      <c r="C172" s="47"/>
      <c r="D172" s="47"/>
      <c r="E172" s="47"/>
      <c r="F172" s="48"/>
      <c r="G172" s="49"/>
      <c r="H172" s="49"/>
      <c r="I172" s="49"/>
      <c r="J172" s="48"/>
    </row>
    <row r="173" spans="2:10" ht="15" customHeight="1" x14ac:dyDescent="0.25">
      <c r="B173" s="20" t="str">
        <f t="shared" si="8"/>
        <v>5.4</v>
      </c>
      <c r="C173" s="21" t="s">
        <v>249</v>
      </c>
      <c r="D173" s="21" t="s">
        <v>250</v>
      </c>
      <c r="E173" s="21" t="s">
        <v>251</v>
      </c>
      <c r="F173" s="22">
        <v>87595.42</v>
      </c>
      <c r="G173" s="23">
        <v>87595.42</v>
      </c>
      <c r="H173" s="23">
        <v>0</v>
      </c>
      <c r="I173" s="23">
        <v>0</v>
      </c>
      <c r="J173" s="22">
        <v>0</v>
      </c>
    </row>
    <row r="174" spans="2:10" ht="15" customHeight="1" x14ac:dyDescent="0.25">
      <c r="B174" s="20" t="str">
        <f t="shared" si="8"/>
        <v>5.4</v>
      </c>
      <c r="C174" s="21" t="s">
        <v>252</v>
      </c>
      <c r="D174" s="21" t="s">
        <v>253</v>
      </c>
      <c r="E174" s="21" t="s">
        <v>254</v>
      </c>
      <c r="F174" s="22">
        <v>494290.14</v>
      </c>
      <c r="G174" s="23">
        <v>365832.32</v>
      </c>
      <c r="H174" s="23">
        <v>27907.82</v>
      </c>
      <c r="I174" s="23">
        <v>100000</v>
      </c>
      <c r="J174" s="22">
        <v>550</v>
      </c>
    </row>
    <row r="175" spans="2:10" ht="15" customHeight="1" x14ac:dyDescent="0.25">
      <c r="B175" s="20" t="str">
        <f t="shared" si="8"/>
        <v>5.4</v>
      </c>
      <c r="C175" s="21" t="s">
        <v>252</v>
      </c>
      <c r="D175" s="21" t="s">
        <v>255</v>
      </c>
      <c r="E175" s="21" t="s">
        <v>256</v>
      </c>
      <c r="F175" s="22">
        <v>289073.37</v>
      </c>
      <c r="G175" s="23">
        <v>286290.21000000002</v>
      </c>
      <c r="H175" s="23">
        <v>0</v>
      </c>
      <c r="I175" s="23">
        <v>0</v>
      </c>
      <c r="J175" s="22">
        <v>2783.16</v>
      </c>
    </row>
    <row r="176" spans="2:10" ht="15" customHeight="1" x14ac:dyDescent="0.25">
      <c r="B176" s="20" t="str">
        <f t="shared" si="8"/>
        <v>5.4</v>
      </c>
      <c r="C176" s="21" t="s">
        <v>257</v>
      </c>
      <c r="D176" s="21" t="s">
        <v>258</v>
      </c>
      <c r="E176" s="21" t="s">
        <v>259</v>
      </c>
      <c r="F176" s="22">
        <v>23000</v>
      </c>
      <c r="G176" s="23">
        <v>23000</v>
      </c>
      <c r="H176" s="23">
        <v>0</v>
      </c>
      <c r="I176" s="23">
        <v>0</v>
      </c>
      <c r="J176" s="22">
        <v>0</v>
      </c>
    </row>
    <row r="177" spans="2:10" ht="15" customHeight="1" x14ac:dyDescent="0.25">
      <c r="B177" s="20" t="str">
        <f t="shared" si="8"/>
        <v>5.4</v>
      </c>
      <c r="C177" s="21" t="s">
        <v>257</v>
      </c>
      <c r="D177" s="21" t="s">
        <v>260</v>
      </c>
      <c r="E177" s="21" t="s">
        <v>261</v>
      </c>
      <c r="F177" s="22">
        <v>900000</v>
      </c>
      <c r="G177" s="23">
        <v>0</v>
      </c>
      <c r="H177" s="23">
        <v>0</v>
      </c>
      <c r="I177" s="23">
        <v>900000</v>
      </c>
      <c r="J177" s="22">
        <v>0</v>
      </c>
    </row>
    <row r="178" spans="2:10" ht="15" customHeight="1" x14ac:dyDescent="0.25">
      <c r="B178" s="20" t="str">
        <f t="shared" si="8"/>
        <v>5.4</v>
      </c>
      <c r="C178" s="21" t="s">
        <v>257</v>
      </c>
      <c r="D178" s="21" t="s">
        <v>262</v>
      </c>
      <c r="E178" s="21" t="s">
        <v>263</v>
      </c>
      <c r="F178" s="22">
        <v>170000</v>
      </c>
      <c r="G178" s="23">
        <v>0</v>
      </c>
      <c r="H178" s="23">
        <v>0</v>
      </c>
      <c r="I178" s="23">
        <v>0</v>
      </c>
      <c r="J178" s="22">
        <v>170000</v>
      </c>
    </row>
    <row r="179" spans="2:10" ht="15" customHeight="1" x14ac:dyDescent="0.25">
      <c r="B179" s="20" t="str">
        <f t="shared" si="8"/>
        <v>5.4</v>
      </c>
      <c r="C179" s="21" t="s">
        <v>239</v>
      </c>
      <c r="D179" s="21" t="s">
        <v>264</v>
      </c>
      <c r="E179" s="21" t="s">
        <v>265</v>
      </c>
      <c r="F179" s="22">
        <v>35000</v>
      </c>
      <c r="G179" s="23">
        <v>0</v>
      </c>
      <c r="H179" s="23">
        <v>0</v>
      </c>
      <c r="I179" s="23">
        <v>0</v>
      </c>
      <c r="J179" s="22">
        <v>35000</v>
      </c>
    </row>
    <row r="180" spans="2:10" ht="15" customHeight="1" x14ac:dyDescent="0.25">
      <c r="B180" s="28" t="s">
        <v>265</v>
      </c>
      <c r="C180" s="29"/>
      <c r="D180" s="29"/>
      <c r="E180" s="29"/>
      <c r="F180" s="24">
        <f>SUM(F173:F179)</f>
        <v>1998958.9300000002</v>
      </c>
      <c r="G180" s="25">
        <f>SUM(G173:G179)</f>
        <v>762717.95</v>
      </c>
      <c r="H180" s="25">
        <f>SUM(H173:H179)</f>
        <v>27907.82</v>
      </c>
      <c r="I180" s="25">
        <f>SUM(I173:I179)</f>
        <v>1000000</v>
      </c>
      <c r="J180" s="24">
        <f>SUM(J173:J179)</f>
        <v>208333.16</v>
      </c>
    </row>
    <row r="181" spans="2:10" s="45" customFormat="1" ht="15" customHeight="1" x14ac:dyDescent="0.25">
      <c r="B181" s="46"/>
      <c r="C181" s="47"/>
      <c r="D181" s="47"/>
      <c r="E181" s="47"/>
      <c r="F181" s="48"/>
      <c r="G181" s="49"/>
      <c r="H181" s="49"/>
      <c r="I181" s="49"/>
      <c r="J181" s="48"/>
    </row>
    <row r="182" spans="2:10" ht="15" customHeight="1" x14ac:dyDescent="0.25">
      <c r="B182" s="20" t="str">
        <f t="shared" si="8"/>
        <v>5.5</v>
      </c>
      <c r="C182" s="21" t="s">
        <v>266</v>
      </c>
      <c r="D182" s="21" t="s">
        <v>267</v>
      </c>
      <c r="E182" s="21" t="s">
        <v>268</v>
      </c>
      <c r="F182" s="22">
        <v>22675.31</v>
      </c>
      <c r="G182" s="23">
        <v>22675.31</v>
      </c>
      <c r="H182" s="23">
        <v>0</v>
      </c>
      <c r="I182" s="23">
        <v>0</v>
      </c>
      <c r="J182" s="22">
        <v>0</v>
      </c>
    </row>
    <row r="183" spans="2:10" ht="15" customHeight="1" x14ac:dyDescent="0.25">
      <c r="B183" s="34" t="s">
        <v>355</v>
      </c>
      <c r="C183" s="35"/>
      <c r="D183" s="35"/>
      <c r="E183" s="35"/>
      <c r="F183" s="24">
        <f>SUM(F182)</f>
        <v>22675.31</v>
      </c>
      <c r="G183" s="25">
        <f t="shared" ref="G183:J183" si="9">SUM(G182)</f>
        <v>22675.31</v>
      </c>
      <c r="H183" s="25">
        <f t="shared" si="9"/>
        <v>0</v>
      </c>
      <c r="I183" s="25">
        <f t="shared" si="9"/>
        <v>0</v>
      </c>
      <c r="J183" s="24">
        <f t="shared" si="9"/>
        <v>0</v>
      </c>
    </row>
    <row r="184" spans="2:10" s="45" customFormat="1" ht="15" customHeight="1" x14ac:dyDescent="0.25">
      <c r="B184" s="46"/>
      <c r="C184" s="47"/>
      <c r="D184" s="47"/>
      <c r="E184" s="47"/>
      <c r="F184" s="48"/>
      <c r="G184" s="49"/>
      <c r="H184" s="49"/>
      <c r="I184" s="49"/>
      <c r="J184" s="48"/>
    </row>
    <row r="185" spans="2:10" ht="15" customHeight="1" x14ac:dyDescent="0.25">
      <c r="B185" s="32" t="s">
        <v>363</v>
      </c>
      <c r="C185" s="33"/>
      <c r="D185" s="33"/>
      <c r="E185" s="33"/>
      <c r="F185" s="12">
        <f>F165+F171+F180+F183</f>
        <v>2647822.94</v>
      </c>
      <c r="G185" s="13">
        <f>G165+G171+G180+G183</f>
        <v>1124681.96</v>
      </c>
      <c r="H185" s="14">
        <f>H165+H171+H180+H183</f>
        <v>27907.82</v>
      </c>
      <c r="I185" s="14">
        <f>I165+I171+I180+I183</f>
        <v>1286900</v>
      </c>
      <c r="J185" s="15">
        <f>J165+J171+J180+J183</f>
        <v>208333.16</v>
      </c>
    </row>
    <row r="186" spans="2:10" ht="15" customHeight="1" x14ac:dyDescent="0.25">
      <c r="B186" s="20"/>
      <c r="C186" s="21"/>
      <c r="D186" s="21"/>
      <c r="E186" s="21"/>
      <c r="F186" s="26"/>
      <c r="G186" s="27"/>
      <c r="H186" s="27"/>
      <c r="I186" s="27"/>
      <c r="J186" s="26"/>
    </row>
    <row r="187" spans="2:10" ht="15" customHeight="1" x14ac:dyDescent="0.25">
      <c r="B187" s="30" t="s">
        <v>332</v>
      </c>
      <c r="C187" s="31"/>
      <c r="D187" s="31"/>
      <c r="E187" s="31"/>
      <c r="F187" s="26"/>
      <c r="G187" s="27"/>
      <c r="H187" s="27"/>
      <c r="I187" s="27"/>
      <c r="J187" s="26"/>
    </row>
    <row r="188" spans="2:10" ht="15" customHeight="1" x14ac:dyDescent="0.25">
      <c r="B188" s="9"/>
      <c r="C188" s="10"/>
      <c r="D188" s="10"/>
      <c r="E188" s="10"/>
      <c r="F188" s="26"/>
      <c r="G188" s="27"/>
      <c r="H188" s="27"/>
      <c r="I188" s="27"/>
      <c r="J188" s="26"/>
    </row>
    <row r="189" spans="2:10" ht="15" customHeight="1" x14ac:dyDescent="0.25">
      <c r="B189" s="20" t="str">
        <f>IF(NOT(ISBLANK(D189)), (MID(D189,1,2)+0) &amp; "." &amp; (MID(D189,3,2)+0), IF(NOT(ISBLANK(A189)),MID(A189,6,40),""))</f>
        <v>6.1</v>
      </c>
      <c r="C189" s="21" t="s">
        <v>21</v>
      </c>
      <c r="D189" s="21" t="s">
        <v>269</v>
      </c>
      <c r="E189" s="21" t="s">
        <v>270</v>
      </c>
      <c r="F189" s="22">
        <v>44726989.490000002</v>
      </c>
      <c r="G189" s="23">
        <v>44707041.359999999</v>
      </c>
      <c r="H189" s="23">
        <v>0</v>
      </c>
      <c r="I189" s="23">
        <v>0</v>
      </c>
      <c r="J189" s="22">
        <v>19948.13</v>
      </c>
    </row>
    <row r="190" spans="2:10" ht="15" customHeight="1" x14ac:dyDescent="0.25">
      <c r="B190" s="28" t="s">
        <v>270</v>
      </c>
      <c r="C190" s="29"/>
      <c r="D190" s="29"/>
      <c r="E190" s="29"/>
      <c r="F190" s="24">
        <f>SUM(F189:F189)</f>
        <v>44726989.490000002</v>
      </c>
      <c r="G190" s="25">
        <f>SUM(G189:G189)</f>
        <v>44707041.359999999</v>
      </c>
      <c r="H190" s="25">
        <f>SUM(H189:H189)</f>
        <v>0</v>
      </c>
      <c r="I190" s="25">
        <f>SUM(I189:I189)</f>
        <v>0</v>
      </c>
      <c r="J190" s="24">
        <f>SUM(J189:J189)</f>
        <v>19948.13</v>
      </c>
    </row>
    <row r="191" spans="2:10" ht="15" customHeight="1" x14ac:dyDescent="0.25">
      <c r="B191" s="20" t="str">
        <f>IF(NOT(ISBLANK(D191)), (MID(D191,1,2)+0) &amp; "." &amp; (MID(D191,3,2)+0), IF(NOT(ISBLANK(A191)),MID(A191,6,40),""))</f>
        <v>6.2</v>
      </c>
      <c r="C191" s="21" t="s">
        <v>176</v>
      </c>
      <c r="D191" s="21" t="s">
        <v>271</v>
      </c>
      <c r="E191" s="21" t="s">
        <v>272</v>
      </c>
      <c r="F191" s="22">
        <v>22563750.09</v>
      </c>
      <c r="G191" s="23">
        <v>22563750.09</v>
      </c>
      <c r="H191" s="23">
        <v>0</v>
      </c>
      <c r="I191" s="23">
        <v>0</v>
      </c>
      <c r="J191" s="22">
        <v>0</v>
      </c>
    </row>
    <row r="192" spans="2:10" ht="15" customHeight="1" x14ac:dyDescent="0.25">
      <c r="B192" s="34" t="s">
        <v>272</v>
      </c>
      <c r="C192" s="35"/>
      <c r="D192" s="35"/>
      <c r="E192" s="35"/>
      <c r="F192" s="24">
        <f>SUM(F191)</f>
        <v>22563750.09</v>
      </c>
      <c r="G192" s="25">
        <f t="shared" ref="G192:J192" si="10">SUM(G191)</f>
        <v>22563750.09</v>
      </c>
      <c r="H192" s="25">
        <f t="shared" si="10"/>
        <v>0</v>
      </c>
      <c r="I192" s="25">
        <f t="shared" si="10"/>
        <v>0</v>
      </c>
      <c r="J192" s="24">
        <f t="shared" si="10"/>
        <v>0</v>
      </c>
    </row>
    <row r="193" spans="2:10" s="45" customFormat="1" ht="15" customHeight="1" x14ac:dyDescent="0.25">
      <c r="B193" s="46"/>
      <c r="C193" s="47"/>
      <c r="D193" s="47"/>
      <c r="E193" s="47"/>
      <c r="F193" s="48"/>
      <c r="G193" s="49"/>
      <c r="H193" s="49"/>
      <c r="I193" s="49"/>
      <c r="J193" s="48"/>
    </row>
    <row r="194" spans="2:10" ht="15" customHeight="1" x14ac:dyDescent="0.25">
      <c r="B194" s="32" t="s">
        <v>364</v>
      </c>
      <c r="C194" s="33"/>
      <c r="D194" s="33"/>
      <c r="E194" s="33"/>
      <c r="F194" s="12">
        <f>F190+F192</f>
        <v>67290739.579999998</v>
      </c>
      <c r="G194" s="13">
        <f t="shared" ref="G194:J194" si="11">G190+G192</f>
        <v>67270791.450000003</v>
      </c>
      <c r="H194" s="14">
        <f t="shared" si="11"/>
        <v>0</v>
      </c>
      <c r="I194" s="14">
        <f t="shared" si="11"/>
        <v>0</v>
      </c>
      <c r="J194" s="15">
        <f t="shared" si="11"/>
        <v>19948.13</v>
      </c>
    </row>
    <row r="195" spans="2:10" ht="15" customHeight="1" x14ac:dyDescent="0.25">
      <c r="B195" s="20"/>
      <c r="C195" s="21"/>
      <c r="D195" s="21"/>
      <c r="E195" s="21"/>
      <c r="F195" s="26"/>
      <c r="G195" s="27"/>
      <c r="H195" s="27"/>
      <c r="I195" s="27"/>
      <c r="J195" s="26"/>
    </row>
    <row r="196" spans="2:10" ht="15" customHeight="1" x14ac:dyDescent="0.25">
      <c r="B196" s="30" t="s">
        <v>333</v>
      </c>
      <c r="C196" s="31"/>
      <c r="D196" s="31"/>
      <c r="E196" s="31"/>
      <c r="F196" s="26"/>
      <c r="G196" s="27"/>
      <c r="H196" s="27"/>
      <c r="I196" s="27"/>
      <c r="J196" s="26"/>
    </row>
    <row r="197" spans="2:10" ht="15" customHeight="1" x14ac:dyDescent="0.25">
      <c r="B197" s="9"/>
      <c r="C197" s="10"/>
      <c r="D197" s="10"/>
      <c r="E197" s="10"/>
      <c r="F197" s="26"/>
      <c r="G197" s="27"/>
      <c r="H197" s="27"/>
      <c r="I197" s="27"/>
      <c r="J197" s="26"/>
    </row>
    <row r="198" spans="2:10" ht="15" customHeight="1" x14ac:dyDescent="0.25">
      <c r="B198" s="20" t="str">
        <f t="shared" ref="B198:B222" si="12">IF(NOT(ISBLANK(D198)), (MID(D198,1,2)+0) &amp; "." &amp; (MID(D198,3,2)+0), IF(NOT(ISBLANK(A198)),MID(A198,6,40),""))</f>
        <v>7.1</v>
      </c>
      <c r="C198" s="21" t="s">
        <v>273</v>
      </c>
      <c r="D198" s="21" t="s">
        <v>274</v>
      </c>
      <c r="E198" s="21" t="s">
        <v>275</v>
      </c>
      <c r="F198" s="22">
        <v>10395.379999999999</v>
      </c>
      <c r="G198" s="23">
        <v>10395.379999999999</v>
      </c>
      <c r="H198" s="23">
        <v>0</v>
      </c>
      <c r="I198" s="23">
        <v>0</v>
      </c>
      <c r="J198" s="22">
        <v>0</v>
      </c>
    </row>
    <row r="199" spans="2:10" ht="15" customHeight="1" x14ac:dyDescent="0.25">
      <c r="B199" s="20" t="str">
        <f t="shared" si="12"/>
        <v>7.1</v>
      </c>
      <c r="C199" s="21" t="s">
        <v>128</v>
      </c>
      <c r="D199" s="21" t="s">
        <v>276</v>
      </c>
      <c r="E199" s="21" t="s">
        <v>277</v>
      </c>
      <c r="F199" s="22">
        <v>24457.66</v>
      </c>
      <c r="G199" s="23">
        <v>24457.66</v>
      </c>
      <c r="H199" s="23">
        <v>0</v>
      </c>
      <c r="I199" s="23">
        <v>0</v>
      </c>
      <c r="J199" s="22">
        <v>0</v>
      </c>
    </row>
    <row r="200" spans="2:10" ht="15" customHeight="1" x14ac:dyDescent="0.25">
      <c r="B200" s="20" t="str">
        <f t="shared" si="12"/>
        <v>7.1</v>
      </c>
      <c r="C200" s="21" t="s">
        <v>278</v>
      </c>
      <c r="D200" s="21" t="s">
        <v>279</v>
      </c>
      <c r="E200" s="21" t="s">
        <v>280</v>
      </c>
      <c r="F200" s="22">
        <v>64196.15</v>
      </c>
      <c r="G200" s="23">
        <v>64196.15</v>
      </c>
      <c r="H200" s="23">
        <v>0</v>
      </c>
      <c r="I200" s="23">
        <v>0</v>
      </c>
      <c r="J200" s="22">
        <v>0</v>
      </c>
    </row>
    <row r="201" spans="2:10" ht="15" customHeight="1" x14ac:dyDescent="0.25">
      <c r="B201" s="20" t="str">
        <f t="shared" si="12"/>
        <v>7.1</v>
      </c>
      <c r="C201" s="21" t="s">
        <v>281</v>
      </c>
      <c r="D201" s="21" t="s">
        <v>282</v>
      </c>
      <c r="E201" s="21" t="s">
        <v>283</v>
      </c>
      <c r="F201" s="22">
        <v>5454.9</v>
      </c>
      <c r="G201" s="23">
        <v>5454.9</v>
      </c>
      <c r="H201" s="23">
        <v>0</v>
      </c>
      <c r="I201" s="23">
        <v>0</v>
      </c>
      <c r="J201" s="22">
        <v>0</v>
      </c>
    </row>
    <row r="202" spans="2:10" ht="15" customHeight="1" x14ac:dyDescent="0.25">
      <c r="B202" s="20" t="str">
        <f t="shared" si="12"/>
        <v>7.1</v>
      </c>
      <c r="C202" s="21" t="s">
        <v>181</v>
      </c>
      <c r="D202" s="21" t="s">
        <v>284</v>
      </c>
      <c r="E202" s="21" t="s">
        <v>285</v>
      </c>
      <c r="F202" s="22">
        <v>9091.4</v>
      </c>
      <c r="G202" s="23">
        <v>9091.4</v>
      </c>
      <c r="H202" s="23">
        <v>0</v>
      </c>
      <c r="I202" s="23">
        <v>0</v>
      </c>
      <c r="J202" s="22">
        <v>0</v>
      </c>
    </row>
    <row r="203" spans="2:10" ht="15" customHeight="1" x14ac:dyDescent="0.25">
      <c r="B203" s="20" t="str">
        <f t="shared" si="12"/>
        <v>7.1</v>
      </c>
      <c r="C203" s="21" t="s">
        <v>31</v>
      </c>
      <c r="D203" s="21" t="s">
        <v>286</v>
      </c>
      <c r="E203" s="21" t="s">
        <v>287</v>
      </c>
      <c r="F203" s="22">
        <v>43855.13</v>
      </c>
      <c r="G203" s="23">
        <v>33855.129999999997</v>
      </c>
      <c r="H203" s="23">
        <v>0</v>
      </c>
      <c r="I203" s="23">
        <v>8000</v>
      </c>
      <c r="J203" s="22">
        <v>2000</v>
      </c>
    </row>
    <row r="204" spans="2:10" ht="15" customHeight="1" x14ac:dyDescent="0.25">
      <c r="B204" s="20" t="str">
        <f t="shared" si="12"/>
        <v>7.1</v>
      </c>
      <c r="C204" s="21" t="s">
        <v>288</v>
      </c>
      <c r="D204" s="21" t="s">
        <v>289</v>
      </c>
      <c r="E204" s="21" t="s">
        <v>290</v>
      </c>
      <c r="F204" s="22">
        <v>224700</v>
      </c>
      <c r="G204" s="23">
        <v>224700</v>
      </c>
      <c r="H204" s="23">
        <v>0</v>
      </c>
      <c r="I204" s="23">
        <v>0</v>
      </c>
      <c r="J204" s="22">
        <v>0</v>
      </c>
    </row>
    <row r="205" spans="2:10" ht="15" customHeight="1" x14ac:dyDescent="0.25">
      <c r="B205" s="28" t="s">
        <v>356</v>
      </c>
      <c r="C205" s="29"/>
      <c r="D205" s="29"/>
      <c r="E205" s="29"/>
      <c r="F205" s="24">
        <f>SUM(F198:F204)</f>
        <v>382150.62</v>
      </c>
      <c r="G205" s="25">
        <f>SUM(G198:G204)</f>
        <v>372150.62</v>
      </c>
      <c r="H205" s="25">
        <f>SUM(H198:H204)</f>
        <v>0</v>
      </c>
      <c r="I205" s="25">
        <f>SUM(I198:I204)</f>
        <v>8000</v>
      </c>
      <c r="J205" s="24">
        <f>SUM(J198:J204)</f>
        <v>2000</v>
      </c>
    </row>
    <row r="206" spans="2:10" s="45" customFormat="1" ht="15" customHeight="1" x14ac:dyDescent="0.25">
      <c r="B206" s="46"/>
      <c r="C206" s="47"/>
      <c r="D206" s="47"/>
      <c r="E206" s="47"/>
      <c r="F206" s="48"/>
      <c r="G206" s="49"/>
      <c r="H206" s="49"/>
      <c r="I206" s="49"/>
      <c r="J206" s="48"/>
    </row>
    <row r="207" spans="2:10" ht="15" customHeight="1" x14ac:dyDescent="0.25">
      <c r="B207" s="20" t="str">
        <f t="shared" si="12"/>
        <v>7.2</v>
      </c>
      <c r="C207" s="21" t="s">
        <v>239</v>
      </c>
      <c r="D207" s="21" t="s">
        <v>291</v>
      </c>
      <c r="E207" s="21" t="s">
        <v>292</v>
      </c>
      <c r="F207" s="22">
        <v>971982.72</v>
      </c>
      <c r="G207" s="23">
        <v>571982.72</v>
      </c>
      <c r="H207" s="23">
        <v>0</v>
      </c>
      <c r="I207" s="23">
        <v>400000</v>
      </c>
      <c r="J207" s="22">
        <v>0</v>
      </c>
    </row>
    <row r="208" spans="2:10" ht="15" customHeight="1" x14ac:dyDescent="0.25">
      <c r="B208" s="20" t="str">
        <f t="shared" si="12"/>
        <v>7.2</v>
      </c>
      <c r="C208" s="21" t="s">
        <v>239</v>
      </c>
      <c r="D208" s="21" t="s">
        <v>293</v>
      </c>
      <c r="E208" s="21" t="s">
        <v>294</v>
      </c>
      <c r="F208" s="22">
        <v>102724.56</v>
      </c>
      <c r="G208" s="23">
        <v>102724.56</v>
      </c>
      <c r="H208" s="23">
        <v>0</v>
      </c>
      <c r="I208" s="23">
        <v>0</v>
      </c>
      <c r="J208" s="22">
        <v>0</v>
      </c>
    </row>
    <row r="209" spans="2:10" ht="15" customHeight="1" x14ac:dyDescent="0.25">
      <c r="B209" s="20" t="str">
        <f t="shared" si="12"/>
        <v>7.2</v>
      </c>
      <c r="C209" s="21" t="s">
        <v>239</v>
      </c>
      <c r="D209" s="21" t="s">
        <v>295</v>
      </c>
      <c r="E209" s="21" t="s">
        <v>296</v>
      </c>
      <c r="F209" s="22">
        <v>149585.09</v>
      </c>
      <c r="G209" s="23">
        <v>149585.09</v>
      </c>
      <c r="H209" s="23">
        <v>0</v>
      </c>
      <c r="I209" s="23">
        <v>0</v>
      </c>
      <c r="J209" s="22">
        <v>0</v>
      </c>
    </row>
    <row r="210" spans="2:10" ht="15" customHeight="1" x14ac:dyDescent="0.25">
      <c r="B210" s="20" t="str">
        <f t="shared" si="12"/>
        <v>7.2</v>
      </c>
      <c r="C210" s="21" t="s">
        <v>239</v>
      </c>
      <c r="D210" s="21" t="s">
        <v>297</v>
      </c>
      <c r="E210" s="21" t="s">
        <v>243</v>
      </c>
      <c r="F210" s="22">
        <v>245068.26</v>
      </c>
      <c r="G210" s="23">
        <v>196068.26</v>
      </c>
      <c r="H210" s="23">
        <v>0</v>
      </c>
      <c r="I210" s="23">
        <v>49000</v>
      </c>
      <c r="J210" s="22">
        <v>0</v>
      </c>
    </row>
    <row r="211" spans="2:10" ht="15" customHeight="1" x14ac:dyDescent="0.25">
      <c r="B211" s="20" t="str">
        <f t="shared" si="12"/>
        <v>7.2</v>
      </c>
      <c r="C211" s="21" t="s">
        <v>257</v>
      </c>
      <c r="D211" s="21" t="s">
        <v>298</v>
      </c>
      <c r="E211" s="21" t="s">
        <v>299</v>
      </c>
      <c r="F211" s="22">
        <v>50000</v>
      </c>
      <c r="G211" s="23">
        <v>50000</v>
      </c>
      <c r="H211" s="23">
        <v>0</v>
      </c>
      <c r="I211" s="23">
        <v>0</v>
      </c>
      <c r="J211" s="22">
        <v>0</v>
      </c>
    </row>
    <row r="212" spans="2:10" ht="15" customHeight="1" x14ac:dyDescent="0.25">
      <c r="B212" s="20" t="str">
        <f t="shared" si="12"/>
        <v>7.2</v>
      </c>
      <c r="C212" s="21" t="s">
        <v>257</v>
      </c>
      <c r="D212" s="21" t="s">
        <v>300</v>
      </c>
      <c r="E212" s="21" t="s">
        <v>301</v>
      </c>
      <c r="F212" s="22">
        <v>700000</v>
      </c>
      <c r="G212" s="23">
        <v>0</v>
      </c>
      <c r="H212" s="23">
        <v>0</v>
      </c>
      <c r="I212" s="23">
        <v>700000</v>
      </c>
      <c r="J212" s="22">
        <v>0</v>
      </c>
    </row>
    <row r="213" spans="2:10" ht="15" customHeight="1" x14ac:dyDescent="0.25">
      <c r="B213" s="20" t="str">
        <f t="shared" si="12"/>
        <v>7.2</v>
      </c>
      <c r="C213" s="21" t="s">
        <v>257</v>
      </c>
      <c r="D213" s="21" t="s">
        <v>302</v>
      </c>
      <c r="E213" s="21" t="s">
        <v>303</v>
      </c>
      <c r="F213" s="22">
        <v>4171500</v>
      </c>
      <c r="G213" s="23">
        <v>4171500</v>
      </c>
      <c r="H213" s="23">
        <v>0</v>
      </c>
      <c r="I213" s="23">
        <v>0</v>
      </c>
      <c r="J213" s="22">
        <v>0</v>
      </c>
    </row>
    <row r="214" spans="2:10" ht="15" customHeight="1" x14ac:dyDescent="0.25">
      <c r="B214" s="20" t="str">
        <f t="shared" si="12"/>
        <v>7.2</v>
      </c>
      <c r="C214" s="21" t="s">
        <v>257</v>
      </c>
      <c r="D214" s="21" t="s">
        <v>304</v>
      </c>
      <c r="E214" s="21" t="s">
        <v>305</v>
      </c>
      <c r="F214" s="22">
        <v>94000</v>
      </c>
      <c r="G214" s="23">
        <v>94000</v>
      </c>
      <c r="H214" s="23">
        <v>0</v>
      </c>
      <c r="I214" s="23">
        <v>0</v>
      </c>
      <c r="J214" s="22">
        <v>0</v>
      </c>
    </row>
    <row r="215" spans="2:10" ht="15" customHeight="1" x14ac:dyDescent="0.25">
      <c r="B215" s="20" t="str">
        <f t="shared" si="12"/>
        <v>7.2</v>
      </c>
      <c r="C215" s="21" t="s">
        <v>257</v>
      </c>
      <c r="D215" s="21" t="s">
        <v>306</v>
      </c>
      <c r="E215" s="21" t="s">
        <v>307</v>
      </c>
      <c r="F215" s="22">
        <v>1800000</v>
      </c>
      <c r="G215" s="23">
        <v>1800000</v>
      </c>
      <c r="H215" s="23">
        <v>0</v>
      </c>
      <c r="I215" s="23">
        <v>0</v>
      </c>
      <c r="J215" s="22">
        <v>0</v>
      </c>
    </row>
    <row r="216" spans="2:10" ht="15" customHeight="1" x14ac:dyDescent="0.25">
      <c r="B216" s="20" t="str">
        <f t="shared" si="12"/>
        <v>7.2</v>
      </c>
      <c r="C216" s="21" t="s">
        <v>288</v>
      </c>
      <c r="D216" s="21" t="s">
        <v>308</v>
      </c>
      <c r="E216" s="21" t="s">
        <v>309</v>
      </c>
      <c r="F216" s="22">
        <v>165000</v>
      </c>
      <c r="G216" s="23">
        <v>165000</v>
      </c>
      <c r="H216" s="23">
        <v>0</v>
      </c>
      <c r="I216" s="23">
        <v>0</v>
      </c>
      <c r="J216" s="22">
        <v>0</v>
      </c>
    </row>
    <row r="217" spans="2:10" ht="15" customHeight="1" x14ac:dyDescent="0.25">
      <c r="B217" s="20" t="str">
        <f t="shared" si="12"/>
        <v>7.2</v>
      </c>
      <c r="C217" s="21" t="s">
        <v>288</v>
      </c>
      <c r="D217" s="21" t="s">
        <v>310</v>
      </c>
      <c r="E217" s="21" t="s">
        <v>311</v>
      </c>
      <c r="F217" s="22">
        <v>1414000</v>
      </c>
      <c r="G217" s="23">
        <v>1414000</v>
      </c>
      <c r="H217" s="23">
        <v>0</v>
      </c>
      <c r="I217" s="23">
        <v>0</v>
      </c>
      <c r="J217" s="22">
        <v>0</v>
      </c>
    </row>
    <row r="218" spans="2:10" ht="15" customHeight="1" x14ac:dyDescent="0.25">
      <c r="B218" s="20" t="str">
        <f t="shared" si="12"/>
        <v>7.2</v>
      </c>
      <c r="C218" s="21" t="s">
        <v>288</v>
      </c>
      <c r="D218" s="21" t="s">
        <v>312</v>
      </c>
      <c r="E218" s="21" t="s">
        <v>313</v>
      </c>
      <c r="F218" s="22">
        <v>710000</v>
      </c>
      <c r="G218" s="23">
        <v>710000</v>
      </c>
      <c r="H218" s="23">
        <v>0</v>
      </c>
      <c r="I218" s="23">
        <v>0</v>
      </c>
      <c r="J218" s="22">
        <v>0</v>
      </c>
    </row>
    <row r="219" spans="2:10" ht="15" customHeight="1" x14ac:dyDescent="0.25">
      <c r="B219" s="20" t="str">
        <f t="shared" si="12"/>
        <v>7.2</v>
      </c>
      <c r="C219" s="21" t="s">
        <v>288</v>
      </c>
      <c r="D219" s="21" t="s">
        <v>314</v>
      </c>
      <c r="E219" s="21" t="s">
        <v>315</v>
      </c>
      <c r="F219" s="22">
        <v>51300</v>
      </c>
      <c r="G219" s="23">
        <v>51300</v>
      </c>
      <c r="H219" s="23">
        <v>0</v>
      </c>
      <c r="I219" s="23">
        <v>0</v>
      </c>
      <c r="J219" s="22">
        <v>0</v>
      </c>
    </row>
    <row r="220" spans="2:10" ht="15" customHeight="1" x14ac:dyDescent="0.25">
      <c r="B220" s="20" t="str">
        <f t="shared" si="12"/>
        <v>7.2</v>
      </c>
      <c r="C220" s="21" t="s">
        <v>288</v>
      </c>
      <c r="D220" s="21" t="s">
        <v>316</v>
      </c>
      <c r="E220" s="21" t="s">
        <v>317</v>
      </c>
      <c r="F220" s="22">
        <v>20000</v>
      </c>
      <c r="G220" s="23">
        <v>0</v>
      </c>
      <c r="H220" s="23">
        <v>0</v>
      </c>
      <c r="I220" s="23">
        <v>20000</v>
      </c>
      <c r="J220" s="22">
        <v>0</v>
      </c>
    </row>
    <row r="221" spans="2:10" ht="15" customHeight="1" x14ac:dyDescent="0.25">
      <c r="B221" s="20" t="str">
        <f t="shared" si="12"/>
        <v>7.2</v>
      </c>
      <c r="C221" s="21" t="s">
        <v>318</v>
      </c>
      <c r="D221" s="21" t="s">
        <v>319</v>
      </c>
      <c r="E221" s="21" t="s">
        <v>320</v>
      </c>
      <c r="F221" s="22">
        <v>625500</v>
      </c>
      <c r="G221" s="23">
        <v>0</v>
      </c>
      <c r="H221" s="23">
        <v>625500</v>
      </c>
      <c r="I221" s="23">
        <v>0</v>
      </c>
      <c r="J221" s="22">
        <v>0</v>
      </c>
    </row>
    <row r="222" spans="2:10" ht="15" customHeight="1" x14ac:dyDescent="0.25">
      <c r="B222" s="20" t="str">
        <f t="shared" si="12"/>
        <v>7.2</v>
      </c>
      <c r="C222" s="21" t="s">
        <v>257</v>
      </c>
      <c r="D222" s="21" t="s">
        <v>386</v>
      </c>
      <c r="E222" s="21" t="s">
        <v>387</v>
      </c>
      <c r="F222" s="22">
        <v>3600</v>
      </c>
      <c r="G222" s="23">
        <v>3600</v>
      </c>
      <c r="H222" s="23">
        <v>0</v>
      </c>
      <c r="I222" s="23">
        <v>0</v>
      </c>
      <c r="J222" s="22">
        <v>0</v>
      </c>
    </row>
    <row r="223" spans="2:10" ht="15" customHeight="1" x14ac:dyDescent="0.25">
      <c r="B223" s="34" t="s">
        <v>357</v>
      </c>
      <c r="C223" s="35"/>
      <c r="D223" s="35"/>
      <c r="E223" s="35"/>
      <c r="F223" s="24">
        <f>SUM(F207:F222)</f>
        <v>11274260.629999999</v>
      </c>
      <c r="G223" s="25">
        <f t="shared" ref="G223:J223" si="13">SUM(G207:G222)</f>
        <v>9479760.629999999</v>
      </c>
      <c r="H223" s="25">
        <f t="shared" si="13"/>
        <v>625500</v>
      </c>
      <c r="I223" s="25">
        <f t="shared" si="13"/>
        <v>1169000</v>
      </c>
      <c r="J223" s="24">
        <f t="shared" si="13"/>
        <v>0</v>
      </c>
    </row>
    <row r="224" spans="2:10" s="45" customFormat="1" ht="15" customHeight="1" x14ac:dyDescent="0.25">
      <c r="B224" s="46"/>
      <c r="C224" s="47"/>
      <c r="D224" s="47"/>
      <c r="E224" s="47"/>
      <c r="F224" s="48"/>
      <c r="G224" s="49"/>
      <c r="H224" s="49"/>
      <c r="I224" s="49"/>
      <c r="J224" s="48"/>
    </row>
    <row r="225" spans="2:10" ht="15" customHeight="1" x14ac:dyDescent="0.25">
      <c r="B225" s="32" t="s">
        <v>365</v>
      </c>
      <c r="C225" s="33"/>
      <c r="D225" s="33"/>
      <c r="E225" s="33"/>
      <c r="F225" s="12">
        <f>F205+F223</f>
        <v>11656411.249999998</v>
      </c>
      <c r="G225" s="13">
        <f t="shared" ref="G225:J225" si="14">G205+G223</f>
        <v>9851911.2499999981</v>
      </c>
      <c r="H225" s="14">
        <f t="shared" si="14"/>
        <v>625500</v>
      </c>
      <c r="I225" s="14">
        <f t="shared" si="14"/>
        <v>1177000</v>
      </c>
      <c r="J225" s="15">
        <f t="shared" si="14"/>
        <v>2000</v>
      </c>
    </row>
    <row r="226" spans="2:10" s="45" customFormat="1" ht="15" customHeight="1" x14ac:dyDescent="0.25">
      <c r="B226" s="52"/>
      <c r="C226" s="53"/>
      <c r="D226" s="53"/>
      <c r="E226" s="53"/>
      <c r="F226" s="54"/>
      <c r="G226" s="55"/>
      <c r="H226" s="56"/>
      <c r="I226" s="56"/>
      <c r="J226" s="54"/>
    </row>
    <row r="227" spans="2:10" ht="15" customHeight="1" x14ac:dyDescent="0.25">
      <c r="B227" s="36" t="s">
        <v>366</v>
      </c>
      <c r="C227" s="37"/>
      <c r="D227" s="37"/>
      <c r="E227" s="37"/>
      <c r="F227" s="16">
        <f>F40+F79+F120+F158+F185+F194+F225</f>
        <v>106298958.55</v>
      </c>
      <c r="G227" s="17">
        <f>G40+G79+G120+G158+G185+G194+G225</f>
        <v>85936099.020000011</v>
      </c>
      <c r="H227" s="18">
        <f>H40+H79+H120+H158+H185+H194+H225</f>
        <v>4945613.63</v>
      </c>
      <c r="I227" s="18">
        <f>I40+I79+I120+I158+I185+I194+I225</f>
        <v>10521156.060000001</v>
      </c>
      <c r="J227" s="19">
        <f>J40+J79+J120+J158+J185+J194+J225</f>
        <v>4896089.84</v>
      </c>
    </row>
  </sheetData>
  <mergeCells count="45">
    <mergeCell ref="B227:E227"/>
    <mergeCell ref="B2:F2"/>
    <mergeCell ref="G2:J2"/>
    <mergeCell ref="B5:E5"/>
    <mergeCell ref="B40:E40"/>
    <mergeCell ref="B81:E81"/>
    <mergeCell ref="B120:E120"/>
    <mergeCell ref="B122:E122"/>
    <mergeCell ref="B107:E107"/>
    <mergeCell ref="B118:E118"/>
    <mergeCell ref="B225:E225"/>
    <mergeCell ref="B16:E16"/>
    <mergeCell ref="B20:E20"/>
    <mergeCell ref="B25:E25"/>
    <mergeCell ref="B34:E34"/>
    <mergeCell ref="B38:E38"/>
    <mergeCell ref="B88:E88"/>
    <mergeCell ref="B95:E95"/>
    <mergeCell ref="B101:E101"/>
    <mergeCell ref="B158:E158"/>
    <mergeCell ref="B160:E160"/>
    <mergeCell ref="B185:E185"/>
    <mergeCell ref="B187:E187"/>
    <mergeCell ref="B194:E194"/>
    <mergeCell ref="B42:E42"/>
    <mergeCell ref="B79:E79"/>
    <mergeCell ref="B45:E45"/>
    <mergeCell ref="B48:E48"/>
    <mergeCell ref="B66:E66"/>
    <mergeCell ref="B77:E77"/>
    <mergeCell ref="B74:E74"/>
    <mergeCell ref="B131:E131"/>
    <mergeCell ref="B135:E135"/>
    <mergeCell ref="B142:E142"/>
    <mergeCell ref="B152:E152"/>
    <mergeCell ref="B156:E156"/>
    <mergeCell ref="B205:E205"/>
    <mergeCell ref="B223:E223"/>
    <mergeCell ref="B190:E190"/>
    <mergeCell ref="B192:E192"/>
    <mergeCell ref="B165:E165"/>
    <mergeCell ref="B171:E171"/>
    <mergeCell ref="B180:E180"/>
    <mergeCell ref="B183:E183"/>
    <mergeCell ref="B196:E196"/>
  </mergeCells>
  <pageMargins left="0.51181102362204722" right="0.51181102362204722" top="0.74803149606299213" bottom="0.74803149606299213" header="0.31496062992125984" footer="0.31496062992125984"/>
  <pageSetup paperSize="9" scale="71" fitToHeight="0" orientation="portrait" r:id="rId1"/>
  <rowBreaks count="6" manualBreakCount="6">
    <brk id="40" max="16383" man="1"/>
    <brk id="79" max="16383" man="1"/>
    <brk id="120" max="16383" man="1"/>
    <brk id="158" max="16383" man="1"/>
    <brk id="185" max="16383" man="1"/>
    <brk id="19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inf_pres_program2</vt:lpstr>
      <vt:lpstr>inf_pres_program2!Área_de_impresión</vt:lpstr>
      <vt:lpstr>inf_pres_program2!Títulos_a_imprimir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b4374414</cp:lastModifiedBy>
  <cp:lastPrinted>2022-12-02T09:23:37Z</cp:lastPrinted>
  <dcterms:created xsi:type="dcterms:W3CDTF">2021-12-13T10:49:23Z</dcterms:created>
  <dcterms:modified xsi:type="dcterms:W3CDTF">2022-12-02T09:25:43Z</dcterms:modified>
</cp:coreProperties>
</file>