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T:\F100 Gestio dels Recursos Economics\2024\F101 Pressupost 2024\4_Pressupost 2024\"/>
    </mc:Choice>
  </mc:AlternateContent>
  <xr:revisionPtr revIDLastSave="0" documentId="13_ncr:1_{54123A90-2C03-4A44-89F7-F2878475165B}" xr6:coauthVersionLast="47" xr6:coauthVersionMax="47" xr10:uidLastSave="{00000000-0000-0000-0000-000000000000}"/>
  <bookViews>
    <workbookView xWindow="-585" yWindow="795" windowWidth="16005" windowHeight="12345" tabRatio="500" activeTab="1" xr2:uid="{00000000-000D-0000-FFFF-FFFF00000000}"/>
  </bookViews>
  <sheets>
    <sheet name="2023" sheetId="1" r:id="rId1"/>
    <sheet name="2024" sheetId="2" r:id="rId2"/>
  </sheets>
  <definedNames>
    <definedName name="_xlnm.Print_Area" localSheetId="1">'2024'!$C$1:$K$220</definedName>
    <definedName name="_xlnm.Print_Titles" localSheetId="1">'2024'!$1:$2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K216" i="2" l="1"/>
  <c r="J216" i="2"/>
  <c r="I216" i="2"/>
  <c r="H216" i="2"/>
  <c r="G216" i="2"/>
  <c r="C215" i="2"/>
  <c r="C214" i="2"/>
  <c r="C213" i="2"/>
  <c r="C212" i="2"/>
  <c r="C211" i="2"/>
  <c r="C210" i="2"/>
  <c r="C209" i="2"/>
  <c r="C208" i="2"/>
  <c r="C207" i="2"/>
  <c r="C206" i="2"/>
  <c r="C205" i="2"/>
  <c r="C204" i="2"/>
  <c r="C203" i="2"/>
  <c r="C202" i="2"/>
  <c r="C201" i="2"/>
  <c r="C200" i="2"/>
  <c r="K198" i="2"/>
  <c r="K218" i="2" s="1"/>
  <c r="J198" i="2"/>
  <c r="J218" i="2" s="1"/>
  <c r="I198" i="2"/>
  <c r="H198" i="2"/>
  <c r="G198" i="2"/>
  <c r="G218" i="2" s="1"/>
  <c r="C197" i="2"/>
  <c r="C196" i="2"/>
  <c r="C195" i="2"/>
  <c r="C194" i="2"/>
  <c r="C193" i="2"/>
  <c r="C192" i="2"/>
  <c r="C191" i="2"/>
  <c r="C189" i="2"/>
  <c r="K185" i="2"/>
  <c r="J185" i="2"/>
  <c r="I185" i="2"/>
  <c r="H185" i="2"/>
  <c r="G185" i="2"/>
  <c r="C184" i="2"/>
  <c r="K182" i="2"/>
  <c r="J182" i="2"/>
  <c r="I182" i="2"/>
  <c r="H182" i="2"/>
  <c r="G182" i="2"/>
  <c r="C181" i="2"/>
  <c r="C179" i="2"/>
  <c r="K175" i="2"/>
  <c r="J175" i="2"/>
  <c r="I175" i="2"/>
  <c r="H175" i="2"/>
  <c r="G175" i="2"/>
  <c r="C175" i="2"/>
  <c r="C174" i="2"/>
  <c r="K172" i="2"/>
  <c r="J172" i="2"/>
  <c r="I172" i="2"/>
  <c r="H172" i="2"/>
  <c r="G172" i="2"/>
  <c r="C172" i="2"/>
  <c r="C171" i="2"/>
  <c r="C170" i="2"/>
  <c r="C169" i="2"/>
  <c r="C168" i="2"/>
  <c r="K166" i="2"/>
  <c r="J166" i="2"/>
  <c r="I166" i="2"/>
  <c r="H166" i="2"/>
  <c r="G166" i="2"/>
  <c r="C166" i="2"/>
  <c r="C165" i="2"/>
  <c r="C164" i="2"/>
  <c r="C163" i="2"/>
  <c r="C162" i="2"/>
  <c r="C161" i="2"/>
  <c r="C160" i="2"/>
  <c r="C159" i="2"/>
  <c r="K157" i="2"/>
  <c r="J157" i="2"/>
  <c r="I157" i="2"/>
  <c r="H157" i="2"/>
  <c r="G157" i="2"/>
  <c r="C157" i="2"/>
  <c r="C156" i="2"/>
  <c r="C155" i="2"/>
  <c r="C154" i="2"/>
  <c r="K148" i="2"/>
  <c r="J148" i="2"/>
  <c r="I148" i="2"/>
  <c r="H148" i="2"/>
  <c r="G148" i="2"/>
  <c r="C148" i="2"/>
  <c r="C147" i="2"/>
  <c r="C146" i="2"/>
  <c r="K144" i="2"/>
  <c r="J144" i="2"/>
  <c r="I144" i="2"/>
  <c r="H144" i="2"/>
  <c r="G144" i="2"/>
  <c r="C144" i="2"/>
  <c r="C143" i="2"/>
  <c r="C142" i="2"/>
  <c r="C141" i="2"/>
  <c r="C140" i="2"/>
  <c r="C139" i="2"/>
  <c r="C138" i="2"/>
  <c r="C137" i="2"/>
  <c r="K135" i="2"/>
  <c r="J135" i="2"/>
  <c r="I135" i="2"/>
  <c r="H135" i="2"/>
  <c r="G135" i="2"/>
  <c r="C135" i="2"/>
  <c r="C134" i="2"/>
  <c r="C133" i="2"/>
  <c r="C132" i="2"/>
  <c r="C131" i="2"/>
  <c r="C130" i="2"/>
  <c r="C129" i="2"/>
  <c r="C128" i="2"/>
  <c r="C127" i="2"/>
  <c r="K125" i="2"/>
  <c r="J125" i="2"/>
  <c r="I125" i="2"/>
  <c r="H125" i="2"/>
  <c r="G125" i="2"/>
  <c r="C125" i="2"/>
  <c r="C124" i="2"/>
  <c r="C123" i="2"/>
  <c r="C122" i="2"/>
  <c r="C121" i="2"/>
  <c r="C120" i="2"/>
  <c r="C119" i="2"/>
  <c r="C118" i="2"/>
  <c r="C116" i="2"/>
  <c r="K112" i="2"/>
  <c r="J112" i="2"/>
  <c r="I112" i="2"/>
  <c r="H112" i="2"/>
  <c r="G112" i="2"/>
  <c r="C112" i="2"/>
  <c r="C111" i="2"/>
  <c r="C110" i="2"/>
  <c r="C109" i="2"/>
  <c r="C108" i="2"/>
  <c r="C107" i="2"/>
  <c r="K105" i="2"/>
  <c r="J105" i="2"/>
  <c r="I105" i="2"/>
  <c r="H105" i="2"/>
  <c r="G105" i="2"/>
  <c r="C105" i="2"/>
  <c r="C104" i="2"/>
  <c r="C103" i="2"/>
  <c r="C102" i="2"/>
  <c r="C101" i="2"/>
  <c r="K99" i="2"/>
  <c r="J99" i="2"/>
  <c r="I99" i="2"/>
  <c r="H99" i="2"/>
  <c r="G99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K83" i="2"/>
  <c r="J83" i="2"/>
  <c r="I83" i="2"/>
  <c r="H83" i="2"/>
  <c r="G83" i="2"/>
  <c r="C83" i="2"/>
  <c r="C82" i="2"/>
  <c r="C81" i="2"/>
  <c r="C80" i="2"/>
  <c r="C79" i="2"/>
  <c r="C78" i="2"/>
  <c r="K72" i="2"/>
  <c r="J72" i="2"/>
  <c r="I72" i="2"/>
  <c r="H72" i="2"/>
  <c r="G72" i="2"/>
  <c r="C72" i="2"/>
  <c r="C71" i="2"/>
  <c r="K69" i="2"/>
  <c r="J69" i="2"/>
  <c r="I69" i="2"/>
  <c r="H69" i="2"/>
  <c r="G69" i="2"/>
  <c r="C69" i="2"/>
  <c r="C68" i="2"/>
  <c r="C67" i="2"/>
  <c r="C66" i="2"/>
  <c r="C65" i="2"/>
  <c r="C64" i="2"/>
  <c r="C63" i="2"/>
  <c r="K61" i="2"/>
  <c r="J61" i="2"/>
  <c r="I61" i="2"/>
  <c r="H61" i="2"/>
  <c r="G61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K43" i="2"/>
  <c r="J43" i="2"/>
  <c r="I43" i="2"/>
  <c r="H43" i="2"/>
  <c r="G43" i="2"/>
  <c r="C43" i="2"/>
  <c r="C42" i="2"/>
  <c r="C41" i="2"/>
  <c r="K35" i="2"/>
  <c r="J35" i="2"/>
  <c r="I35" i="2"/>
  <c r="H35" i="2"/>
  <c r="G35" i="2"/>
  <c r="C35" i="2"/>
  <c r="C34" i="2"/>
  <c r="C33" i="2"/>
  <c r="K31" i="2"/>
  <c r="J31" i="2"/>
  <c r="I31" i="2"/>
  <c r="H31" i="2"/>
  <c r="G31" i="2"/>
  <c r="C31" i="2"/>
  <c r="C30" i="2"/>
  <c r="C29" i="2"/>
  <c r="C28" i="2"/>
  <c r="C27" i="2"/>
  <c r="C26" i="2"/>
  <c r="C25" i="2"/>
  <c r="C24" i="2"/>
  <c r="K22" i="2"/>
  <c r="J22" i="2"/>
  <c r="I22" i="2"/>
  <c r="H22" i="2"/>
  <c r="G22" i="2"/>
  <c r="C22" i="2"/>
  <c r="C21" i="2"/>
  <c r="C20" i="2"/>
  <c r="C19" i="2"/>
  <c r="C18" i="2"/>
  <c r="C17" i="2"/>
  <c r="C16" i="2"/>
  <c r="C15" i="2"/>
  <c r="C14" i="2"/>
  <c r="C13" i="2"/>
  <c r="K11" i="2"/>
  <c r="J11" i="2"/>
  <c r="I11" i="2"/>
  <c r="H11" i="2"/>
  <c r="G11" i="2"/>
  <c r="C11" i="2"/>
  <c r="C10" i="2"/>
  <c r="C9" i="2"/>
  <c r="C8" i="2"/>
  <c r="C7" i="2"/>
  <c r="C6" i="2"/>
  <c r="C212" i="1"/>
  <c r="K211" i="1"/>
  <c r="J211" i="1"/>
  <c r="I211" i="1"/>
  <c r="H211" i="1"/>
  <c r="G211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K194" i="1"/>
  <c r="K212" i="1" s="1"/>
  <c r="J194" i="1"/>
  <c r="J212" i="1" s="1"/>
  <c r="I194" i="1"/>
  <c r="I212" i="1" s="1"/>
  <c r="H194" i="1"/>
  <c r="H212" i="1" s="1"/>
  <c r="G194" i="1"/>
  <c r="G212" i="1" s="1"/>
  <c r="C194" i="1"/>
  <c r="C192" i="1"/>
  <c r="C191" i="1"/>
  <c r="C190" i="1"/>
  <c r="C189" i="1"/>
  <c r="C188" i="1"/>
  <c r="C187" i="1"/>
  <c r="C186" i="1"/>
  <c r="C185" i="1"/>
  <c r="I183" i="1"/>
  <c r="C183" i="1"/>
  <c r="K182" i="1"/>
  <c r="K183" i="1" s="1"/>
  <c r="J182" i="1"/>
  <c r="I182" i="1"/>
  <c r="H182" i="1"/>
  <c r="G182" i="1"/>
  <c r="G183" i="1" s="1"/>
  <c r="C182" i="1"/>
  <c r="C181" i="1"/>
  <c r="K180" i="1"/>
  <c r="J180" i="1"/>
  <c r="J183" i="1" s="1"/>
  <c r="I180" i="1"/>
  <c r="H180" i="1"/>
  <c r="H183" i="1" s="1"/>
  <c r="G180" i="1"/>
  <c r="C180" i="1"/>
  <c r="C178" i="1"/>
  <c r="C177" i="1"/>
  <c r="C175" i="1"/>
  <c r="K174" i="1"/>
  <c r="J174" i="1"/>
  <c r="I174" i="1"/>
  <c r="H174" i="1"/>
  <c r="G174" i="1"/>
  <c r="C174" i="1"/>
  <c r="C173" i="1"/>
  <c r="K172" i="1"/>
  <c r="J172" i="1"/>
  <c r="I172" i="1"/>
  <c r="H172" i="1"/>
  <c r="G172" i="1"/>
  <c r="C172" i="1"/>
  <c r="C170" i="1"/>
  <c r="C169" i="1"/>
  <c r="C168" i="1"/>
  <c r="C167" i="1"/>
  <c r="C166" i="1"/>
  <c r="C165" i="1"/>
  <c r="C164" i="1"/>
  <c r="K163" i="1"/>
  <c r="J163" i="1"/>
  <c r="I163" i="1"/>
  <c r="H163" i="1"/>
  <c r="G163" i="1"/>
  <c r="C163" i="1"/>
  <c r="C161" i="1"/>
  <c r="C160" i="1"/>
  <c r="C159" i="1"/>
  <c r="C158" i="1"/>
  <c r="K157" i="1"/>
  <c r="K175" i="1" s="1"/>
  <c r="J157" i="1"/>
  <c r="J175" i="1" s="1"/>
  <c r="I157" i="1"/>
  <c r="I175" i="1" s="1"/>
  <c r="H157" i="1"/>
  <c r="H175" i="1" s="1"/>
  <c r="G157" i="1"/>
  <c r="G175" i="1" s="1"/>
  <c r="C157" i="1"/>
  <c r="C155" i="1"/>
  <c r="C154" i="1"/>
  <c r="C153" i="1"/>
  <c r="C152" i="1"/>
  <c r="C150" i="1"/>
  <c r="K149" i="1"/>
  <c r="J149" i="1"/>
  <c r="I149" i="1"/>
  <c r="H149" i="1"/>
  <c r="G149" i="1"/>
  <c r="C149" i="1"/>
  <c r="C148" i="1"/>
  <c r="C147" i="1"/>
  <c r="K146" i="1"/>
  <c r="J146" i="1"/>
  <c r="I146" i="1"/>
  <c r="H146" i="1"/>
  <c r="G146" i="1"/>
  <c r="C146" i="1"/>
  <c r="C144" i="1"/>
  <c r="C143" i="1"/>
  <c r="C142" i="1"/>
  <c r="C141" i="1"/>
  <c r="C140" i="1"/>
  <c r="C139" i="1"/>
  <c r="C138" i="1"/>
  <c r="C137" i="1"/>
  <c r="K136" i="1"/>
  <c r="J136" i="1"/>
  <c r="J150" i="1" s="1"/>
  <c r="I136" i="1"/>
  <c r="H136" i="1"/>
  <c r="H150" i="1" s="1"/>
  <c r="G136" i="1"/>
  <c r="C136" i="1"/>
  <c r="C134" i="1"/>
  <c r="C133" i="1"/>
  <c r="C132" i="1"/>
  <c r="C131" i="1"/>
  <c r="C130" i="1"/>
  <c r="K129" i="1"/>
  <c r="J129" i="1"/>
  <c r="I129" i="1"/>
  <c r="H129" i="1"/>
  <c r="G129" i="1"/>
  <c r="C129" i="1"/>
  <c r="C127" i="1"/>
  <c r="C126" i="1"/>
  <c r="K125" i="1"/>
  <c r="K150" i="1" s="1"/>
  <c r="J125" i="1"/>
  <c r="I125" i="1"/>
  <c r="I150" i="1" s="1"/>
  <c r="H125" i="1"/>
  <c r="G125" i="1"/>
  <c r="G150" i="1" s="1"/>
  <c r="C125" i="1"/>
  <c r="C123" i="1"/>
  <c r="C122" i="1"/>
  <c r="C121" i="1"/>
  <c r="C120" i="1"/>
  <c r="C119" i="1"/>
  <c r="C118" i="1"/>
  <c r="C117" i="1"/>
  <c r="C116" i="1"/>
  <c r="C114" i="1"/>
  <c r="K113" i="1"/>
  <c r="J113" i="1"/>
  <c r="I113" i="1"/>
  <c r="H113" i="1"/>
  <c r="G113" i="1"/>
  <c r="C113" i="1"/>
  <c r="C112" i="1"/>
  <c r="C111" i="1"/>
  <c r="C110" i="1"/>
  <c r="C109" i="1"/>
  <c r="C108" i="1"/>
  <c r="C107" i="1"/>
  <c r="C106" i="1"/>
  <c r="C105" i="1"/>
  <c r="C104" i="1"/>
  <c r="K103" i="1"/>
  <c r="J103" i="1"/>
  <c r="I103" i="1"/>
  <c r="H103" i="1"/>
  <c r="G103" i="1"/>
  <c r="C103" i="1"/>
  <c r="C101" i="1"/>
  <c r="C100" i="1"/>
  <c r="C99" i="1"/>
  <c r="C98" i="1"/>
  <c r="K97" i="1"/>
  <c r="J97" i="1"/>
  <c r="I97" i="1"/>
  <c r="H97" i="1"/>
  <c r="G97" i="1"/>
  <c r="C97" i="1"/>
  <c r="C95" i="1"/>
  <c r="C94" i="1"/>
  <c r="C93" i="1"/>
  <c r="C92" i="1"/>
  <c r="K91" i="1"/>
  <c r="J91" i="1"/>
  <c r="I91" i="1"/>
  <c r="H91" i="1"/>
  <c r="G91" i="1"/>
  <c r="C91" i="1"/>
  <c r="C89" i="1"/>
  <c r="C88" i="1"/>
  <c r="C87" i="1"/>
  <c r="C86" i="1"/>
  <c r="C85" i="1"/>
  <c r="K84" i="1"/>
  <c r="K114" i="1" s="1"/>
  <c r="J84" i="1"/>
  <c r="J114" i="1" s="1"/>
  <c r="I84" i="1"/>
  <c r="I114" i="1" s="1"/>
  <c r="H84" i="1"/>
  <c r="H114" i="1" s="1"/>
  <c r="G84" i="1"/>
  <c r="G114" i="1" s="1"/>
  <c r="C84" i="1"/>
  <c r="C82" i="1"/>
  <c r="C81" i="1"/>
  <c r="C80" i="1"/>
  <c r="C79" i="1"/>
  <c r="C78" i="1"/>
  <c r="C77" i="1"/>
  <c r="I75" i="1"/>
  <c r="C75" i="1"/>
  <c r="K74" i="1"/>
  <c r="J74" i="1"/>
  <c r="I74" i="1"/>
  <c r="H74" i="1"/>
  <c r="G74" i="1"/>
  <c r="C74" i="1"/>
  <c r="C73" i="1"/>
  <c r="K72" i="1"/>
  <c r="J72" i="1"/>
  <c r="I72" i="1"/>
  <c r="H72" i="1"/>
  <c r="G72" i="1"/>
  <c r="C72" i="1"/>
  <c r="C70" i="1"/>
  <c r="C69" i="1"/>
  <c r="C68" i="1"/>
  <c r="C67" i="1"/>
  <c r="C66" i="1"/>
  <c r="C65" i="1"/>
  <c r="K64" i="1"/>
  <c r="J64" i="1"/>
  <c r="I64" i="1"/>
  <c r="H64" i="1"/>
  <c r="G64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K47" i="1"/>
  <c r="J47" i="1"/>
  <c r="J75" i="1" s="1"/>
  <c r="I47" i="1"/>
  <c r="H47" i="1"/>
  <c r="G47" i="1"/>
  <c r="C47" i="1"/>
  <c r="C45" i="1"/>
  <c r="K44" i="1"/>
  <c r="K75" i="1" s="1"/>
  <c r="J44" i="1"/>
  <c r="I44" i="1"/>
  <c r="H44" i="1"/>
  <c r="H75" i="1" s="1"/>
  <c r="G44" i="1"/>
  <c r="G75" i="1" s="1"/>
  <c r="C44" i="1"/>
  <c r="C42" i="1"/>
  <c r="C41" i="1"/>
  <c r="C39" i="1"/>
  <c r="K38" i="1"/>
  <c r="J38" i="1"/>
  <c r="I38" i="1"/>
  <c r="H38" i="1"/>
  <c r="G38" i="1"/>
  <c r="C38" i="1"/>
  <c r="C36" i="1"/>
  <c r="C35" i="1"/>
  <c r="K34" i="1"/>
  <c r="J34" i="1"/>
  <c r="I34" i="1"/>
  <c r="H34" i="1"/>
  <c r="G34" i="1"/>
  <c r="C34" i="1"/>
  <c r="C32" i="1"/>
  <c r="C31" i="1"/>
  <c r="C30" i="1"/>
  <c r="C29" i="1"/>
  <c r="C28" i="1"/>
  <c r="C27" i="1"/>
  <c r="C26" i="1"/>
  <c r="K25" i="1"/>
  <c r="J25" i="1"/>
  <c r="J213" i="1" s="1"/>
  <c r="I25" i="1"/>
  <c r="H25" i="1"/>
  <c r="G25" i="1"/>
  <c r="C25" i="1"/>
  <c r="C23" i="1"/>
  <c r="C22" i="1"/>
  <c r="C21" i="1"/>
  <c r="K20" i="1"/>
  <c r="J20" i="1"/>
  <c r="I20" i="1"/>
  <c r="H20" i="1"/>
  <c r="G20" i="1"/>
  <c r="C20" i="1"/>
  <c r="C18" i="1"/>
  <c r="C17" i="1"/>
  <c r="K16" i="1"/>
  <c r="J16" i="1"/>
  <c r="J39" i="1" s="1"/>
  <c r="I16" i="1"/>
  <c r="H16" i="1"/>
  <c r="G16" i="1"/>
  <c r="G39" i="1" s="1"/>
  <c r="C16" i="1"/>
  <c r="C14" i="1"/>
  <c r="C13" i="1"/>
  <c r="C12" i="1"/>
  <c r="C11" i="1"/>
  <c r="C10" i="1"/>
  <c r="C9" i="1"/>
  <c r="C8" i="1"/>
  <c r="C7" i="1"/>
  <c r="C6" i="1"/>
  <c r="C5" i="1"/>
  <c r="H218" i="2" l="1"/>
  <c r="I218" i="2"/>
  <c r="H37" i="2"/>
  <c r="H74" i="2"/>
  <c r="H114" i="2"/>
  <c r="G187" i="2"/>
  <c r="K187" i="2"/>
  <c r="G74" i="2"/>
  <c r="K74" i="2"/>
  <c r="I114" i="2"/>
  <c r="G177" i="2"/>
  <c r="K177" i="2"/>
  <c r="H187" i="2"/>
  <c r="I187" i="2"/>
  <c r="J150" i="2"/>
  <c r="J37" i="2"/>
  <c r="J74" i="2"/>
  <c r="G114" i="2"/>
  <c r="K114" i="2"/>
  <c r="G150" i="2"/>
  <c r="K150" i="2"/>
  <c r="H150" i="2"/>
  <c r="H177" i="2"/>
  <c r="I177" i="2"/>
  <c r="J187" i="2"/>
  <c r="I37" i="2"/>
  <c r="I74" i="2"/>
  <c r="J114" i="2"/>
  <c r="I150" i="2"/>
  <c r="J177" i="2"/>
  <c r="I213" i="1"/>
  <c r="K39" i="1"/>
  <c r="K213" i="1" s="1"/>
  <c r="H39" i="1"/>
  <c r="H213" i="1" s="1"/>
  <c r="G213" i="1"/>
  <c r="I39" i="1"/>
  <c r="G37" i="2"/>
  <c r="K37" i="2"/>
  <c r="K220" i="2" l="1"/>
  <c r="H220" i="2"/>
  <c r="I220" i="2"/>
  <c r="G220" i="2"/>
  <c r="J220" i="2"/>
</calcChain>
</file>

<file path=xl/sharedStrings.xml><?xml version="1.0" encoding="utf-8"?>
<sst xmlns="http://schemas.openxmlformats.org/spreadsheetml/2006/main" count="1501" uniqueCount="525">
  <si>
    <t>PRESSUPOST PER PROGRAMES 2023</t>
  </si>
  <si>
    <t>FINANÇAMENT</t>
  </si>
  <si>
    <t>Progr</t>
  </si>
  <si>
    <t>Unitats</t>
  </si>
  <si>
    <t>Codi
Progr.</t>
  </si>
  <si>
    <t>Descripció Programa</t>
  </si>
  <si>
    <t>Import</t>
  </si>
  <si>
    <t>Aportació UdL</t>
  </si>
  <si>
    <t>Transf. 
corrents</t>
  </si>
  <si>
    <t>Transf. 
capital</t>
  </si>
  <si>
    <t>Prestació serv. i altres ingressos</t>
  </si>
  <si>
    <t>01 Docència, aprenentatge i ocupabilitat</t>
  </si>
  <si>
    <t>0101 Model docent innovador i diferenciat</t>
  </si>
  <si>
    <t>0501</t>
  </si>
  <si>
    <t>010101</t>
  </si>
  <si>
    <t>Vicerectorat d'Ordenació Acadèmica i Qualitat</t>
  </si>
  <si>
    <t>1501/1502/1503/1504/1505/1506/1507</t>
  </si>
  <si>
    <t>010102</t>
  </si>
  <si>
    <t>Assignació Facultats i Escoles</t>
  </si>
  <si>
    <t>1600</t>
  </si>
  <si>
    <t>010103</t>
  </si>
  <si>
    <t>Assignació Departaments (45%)</t>
  </si>
  <si>
    <t>010105</t>
  </si>
  <si>
    <t>Millora objectius docència en centres</t>
  </si>
  <si>
    <t>010106</t>
  </si>
  <si>
    <t>Programa de millora de la qualitat i prestigi de la docència</t>
  </si>
  <si>
    <t>1005</t>
  </si>
  <si>
    <t>010107</t>
  </si>
  <si>
    <t>Carpeta matrícula</t>
  </si>
  <si>
    <t>010109</t>
  </si>
  <si>
    <t>Innovació docent</t>
  </si>
  <si>
    <t>010112</t>
  </si>
  <si>
    <t>Accions específiques graus-màters oficials</t>
  </si>
  <si>
    <t>0601</t>
  </si>
  <si>
    <t>010113</t>
  </si>
  <si>
    <t>Rotatori Veterinària</t>
  </si>
  <si>
    <t>0101 Model docent innovador i diferenciat Resultado</t>
  </si>
  <si>
    <t>0102 Adaptació de la formació a les demandes socials</t>
  </si>
  <si>
    <t>010201</t>
  </si>
  <si>
    <t>Programa coordinadors de titulació</t>
  </si>
  <si>
    <t>010202</t>
  </si>
  <si>
    <t>Proves d'accés</t>
  </si>
  <si>
    <t>0102 Adaptació de la formació a les demandes socials Resultado</t>
  </si>
  <si>
    <t>0103 Programació de màsters i doctorats d'alt nivell</t>
  </si>
  <si>
    <t>1001</t>
  </si>
  <si>
    <t>010301</t>
  </si>
  <si>
    <t>Vicerectorat d'Estudiants i Ocupabilitat</t>
  </si>
  <si>
    <t>1203</t>
  </si>
  <si>
    <t>010302</t>
  </si>
  <si>
    <t>Aportacions màsters oficials i retitulacions</t>
  </si>
  <si>
    <t>010304</t>
  </si>
  <si>
    <t>Programa coordinadors màsters oficials</t>
  </si>
  <si>
    <t>0103 Programació de màsters i doctorats d'alt nivell Resultado</t>
  </si>
  <si>
    <t>0104 Formació contínua com a aposta estratègica</t>
  </si>
  <si>
    <t>1508</t>
  </si>
  <si>
    <t>010401</t>
  </si>
  <si>
    <t>Mestratges, postgraus i cursos especialització</t>
  </si>
  <si>
    <t>010402</t>
  </si>
  <si>
    <t>Graduat Sènior en cultura, ciència i tecnologia</t>
  </si>
  <si>
    <t>010403</t>
  </si>
  <si>
    <t>Accions de docència virtual</t>
  </si>
  <si>
    <t>0404/0501/0802/0B02/0B03/1001</t>
  </si>
  <si>
    <t>010404</t>
  </si>
  <si>
    <t>Activitats docents</t>
  </si>
  <si>
    <t>1008</t>
  </si>
  <si>
    <t>010405</t>
  </si>
  <si>
    <t>Institut Ciències de l'Educació - Centre Formació Contínua</t>
  </si>
  <si>
    <t>0803</t>
  </si>
  <si>
    <t>010406</t>
  </si>
  <si>
    <t>Universitat d'Estiu</t>
  </si>
  <si>
    <t>010407</t>
  </si>
  <si>
    <t>Unitat de formació no reglada</t>
  </si>
  <si>
    <t>0104 Formació contínua com a aposta estratègica Resultado</t>
  </si>
  <si>
    <t>0105 Facilitar l'ocupabilitat dels estudiants</t>
  </si>
  <si>
    <t>0806</t>
  </si>
  <si>
    <t>010501</t>
  </si>
  <si>
    <t>Institut de Llengües</t>
  </si>
  <si>
    <t>010503</t>
  </si>
  <si>
    <t>Fira UdL Treball</t>
  </si>
  <si>
    <t>0105 Facilitar l'ocupabilitat dels estudiants Resultado</t>
  </si>
  <si>
    <t>01 Docència, aprenentatge i ocupabilitat Resultado</t>
  </si>
  <si>
    <t>02 Recerca i transferència de coneixement</t>
  </si>
  <si>
    <t>0201 Model de recerca que integri els àmbits d'especialització</t>
  </si>
  <si>
    <t>1101</t>
  </si>
  <si>
    <t>020102</t>
  </si>
  <si>
    <t>Centres propis de recerca</t>
  </si>
  <si>
    <t>0201 Model de recerca que integri els àmbits d'especialització Resultado</t>
  </si>
  <si>
    <t>0202 Incorporació de personal investigador competitiu</t>
  </si>
  <si>
    <t>0601/1101</t>
  </si>
  <si>
    <t>020201</t>
  </si>
  <si>
    <t>Personal investigador</t>
  </si>
  <si>
    <t>0202 Incorporació de personal investigador competitiu Resultado</t>
  </si>
  <si>
    <t>0203 Efectivitat de la recerca i transferència</t>
  </si>
  <si>
    <t>020301</t>
  </si>
  <si>
    <t>Vicerectorat de Recerca i Transferència</t>
  </si>
  <si>
    <t>0302</t>
  </si>
  <si>
    <t>020302</t>
  </si>
  <si>
    <t>Suport a la R+D+I</t>
  </si>
  <si>
    <t>020303</t>
  </si>
  <si>
    <t>Ajuts a grups</t>
  </si>
  <si>
    <t>020304</t>
  </si>
  <si>
    <t>Borses de viatge</t>
  </si>
  <si>
    <t>020305</t>
  </si>
  <si>
    <t>Professors visitants</t>
  </si>
  <si>
    <t>1509</t>
  </si>
  <si>
    <t>020306</t>
  </si>
  <si>
    <t>Tribunals de tesis doctorals</t>
  </si>
  <si>
    <t>020307</t>
  </si>
  <si>
    <t>Ajuts als programes de doctorat</t>
  </si>
  <si>
    <t>020308</t>
  </si>
  <si>
    <t>Estades en centres estrangers</t>
  </si>
  <si>
    <t>020309</t>
  </si>
  <si>
    <t>Estades curtes estranger beques FPI, FPU</t>
  </si>
  <si>
    <t>020310</t>
  </si>
  <si>
    <t>Programa Jose Castillejo</t>
  </si>
  <si>
    <t>0302/030241/1101</t>
  </si>
  <si>
    <t>020311</t>
  </si>
  <si>
    <t>Convenis amb empreses i institucions</t>
  </si>
  <si>
    <t>020312</t>
  </si>
  <si>
    <t>Projectes d'investigació de l'Estat</t>
  </si>
  <si>
    <t>020313</t>
  </si>
  <si>
    <t>Projectes d'investigació Generalitat</t>
  </si>
  <si>
    <t>020314</t>
  </si>
  <si>
    <t>Projectes europeus</t>
  </si>
  <si>
    <t>020317</t>
  </si>
  <si>
    <t>Programa mobilitat investigadors seniors</t>
  </si>
  <si>
    <t>020318</t>
  </si>
  <si>
    <t>Escola de Doctorat</t>
  </si>
  <si>
    <t>0203 Efectivitat de la recerca i transferència Resultado</t>
  </si>
  <si>
    <t>0204 Dotació de serveis i infraestructures per a la recerca</t>
  </si>
  <si>
    <t>020401</t>
  </si>
  <si>
    <t>Assignació Departaments (55%)</t>
  </si>
  <si>
    <t>0304</t>
  </si>
  <si>
    <t>020402</t>
  </si>
  <si>
    <t>Serveis Científico Tècnics</t>
  </si>
  <si>
    <t>020404</t>
  </si>
  <si>
    <t>Manteniment aparells científics</t>
  </si>
  <si>
    <t>020405</t>
  </si>
  <si>
    <t>Devolució ajudes parcs científics</t>
  </si>
  <si>
    <t>020406</t>
  </si>
  <si>
    <t>Lloguer d'espais del parc científic</t>
  </si>
  <si>
    <t>020408</t>
  </si>
  <si>
    <t>Arborètum</t>
  </si>
  <si>
    <t>0204 Dotació de serveis i infraestructures per a la recerca Resultado</t>
  </si>
  <si>
    <t>0205 Visualització i difusió de la recerca i transferència</t>
  </si>
  <si>
    <t>0C05</t>
  </si>
  <si>
    <t>020501</t>
  </si>
  <si>
    <t>Congressos i reunions científiques</t>
  </si>
  <si>
    <t>0205 Visualització i difusió de la recerca i transferència Resultado</t>
  </si>
  <si>
    <t>02 Recerca i transferència de coneixement Resultado</t>
  </si>
  <si>
    <t>03 Relació amb el territori i internacionalització</t>
  </si>
  <si>
    <t>0301 Desenvolupament social i territorial</t>
  </si>
  <si>
    <t>1301</t>
  </si>
  <si>
    <t>030101</t>
  </si>
  <si>
    <t>Consell Social</t>
  </si>
  <si>
    <t>0101/0201/1201</t>
  </si>
  <si>
    <t>030103</t>
  </si>
  <si>
    <t>Relacions interuniversitàries</t>
  </si>
  <si>
    <t>070301/070303/070304/070308/070310/070311/070312/070313/070314/070315/070316/070</t>
  </si>
  <si>
    <t>030105</t>
  </si>
  <si>
    <t>Càtedres universitat-empresa</t>
  </si>
  <si>
    <t>0103</t>
  </si>
  <si>
    <t>030106</t>
  </si>
  <si>
    <t>Protocol</t>
  </si>
  <si>
    <t>030107</t>
  </si>
  <si>
    <t>Formació de professorat de secundària</t>
  </si>
  <si>
    <t>0301 Desenvolupament social i territorial Resultado</t>
  </si>
  <si>
    <t>0302 Projecció i percepció externa</t>
  </si>
  <si>
    <t>0C03/0E01/1005/1008</t>
  </si>
  <si>
    <t>030201</t>
  </si>
  <si>
    <t>Programa d'informació, orientació i promoció externa de la U</t>
  </si>
  <si>
    <t>0C02</t>
  </si>
  <si>
    <t>030202</t>
  </si>
  <si>
    <t>Comunicació i Premsa</t>
  </si>
  <si>
    <t>0203</t>
  </si>
  <si>
    <t>030203</t>
  </si>
  <si>
    <t>Imatge institucional</t>
  </si>
  <si>
    <t>0804</t>
  </si>
  <si>
    <t>030204</t>
  </si>
  <si>
    <t>Botiga</t>
  </si>
  <si>
    <t>0C01</t>
  </si>
  <si>
    <t>030205</t>
  </si>
  <si>
    <t>Coordinació de Comunicació, Difusió I Premsa</t>
  </si>
  <si>
    <t>0302 Projecció i percepció externa Resultado</t>
  </si>
  <si>
    <t>0303 Dinamització cultural i progrés personal</t>
  </si>
  <si>
    <t>0801</t>
  </si>
  <si>
    <t>030301</t>
  </si>
  <si>
    <t>Vicerectorat de Cultura i Extensió Universitària</t>
  </si>
  <si>
    <t>0802</t>
  </si>
  <si>
    <t>030302</t>
  </si>
  <si>
    <t>Activitats culturals: teatre, dansa, poesia, òpera</t>
  </si>
  <si>
    <t>030303</t>
  </si>
  <si>
    <t>Activitats culturals docents</t>
  </si>
  <si>
    <t>030304</t>
  </si>
  <si>
    <t>Aules d'Exensió Universitària</t>
  </si>
  <si>
    <t>0303 Dinamització cultural i progrés personal Resultado</t>
  </si>
  <si>
    <t>0304 Acció social, cooperació i solidaritat</t>
  </si>
  <si>
    <t>0B03</t>
  </si>
  <si>
    <t>030401</t>
  </si>
  <si>
    <t>Desenvolupament i Cooperació</t>
  </si>
  <si>
    <t>030402</t>
  </si>
  <si>
    <t>Aportacions 0,7%</t>
  </si>
  <si>
    <t>030403</t>
  </si>
  <si>
    <t>Projectes cooperació i sensibilització</t>
  </si>
  <si>
    <t>0B01</t>
  </si>
  <si>
    <t>030404</t>
  </si>
  <si>
    <t>Coordinació de compromís social, igualtat i  cooperació</t>
  </si>
  <si>
    <t>0304 Acció social, cooperació i solidaritat Resultado</t>
  </si>
  <si>
    <t>0305 Vocació internacional</t>
  </si>
  <si>
    <t>0901</t>
  </si>
  <si>
    <t>030501</t>
  </si>
  <si>
    <t>Vicerectorat d'Internacionalització</t>
  </si>
  <si>
    <t>0902</t>
  </si>
  <si>
    <t>030502</t>
  </si>
  <si>
    <t>Relacions Internacionals</t>
  </si>
  <si>
    <t>030503</t>
  </si>
  <si>
    <t>Beques Erasmus</t>
  </si>
  <si>
    <t>030504</t>
  </si>
  <si>
    <t>Ajuts per estades i manutenció</t>
  </si>
  <si>
    <t>030505</t>
  </si>
  <si>
    <t>Programa JADE</t>
  </si>
  <si>
    <t>0902/0B03/0E01</t>
  </si>
  <si>
    <t>030507</t>
  </si>
  <si>
    <t>Ajuts mobilitat convenis bilaterals i fora UE</t>
  </si>
  <si>
    <t>030512</t>
  </si>
  <si>
    <t>Ajuts per a la mobilitat dels estudiants</t>
  </si>
  <si>
    <t>030513</t>
  </si>
  <si>
    <t>Beques Erasmus països no europeus</t>
  </si>
  <si>
    <t>030514</t>
  </si>
  <si>
    <t>Beques Santander per als estudiants de mobilitat</t>
  </si>
  <si>
    <t>0305 Vocació internacional Resultado</t>
  </si>
  <si>
    <t>03 Relació amb el territori i internacionalització Resultado</t>
  </si>
  <si>
    <t>04 Comunitat universitària i polítiques transversals</t>
  </si>
  <si>
    <t>0401 Política i model de gestió de RRHH</t>
  </si>
  <si>
    <t>040101</t>
  </si>
  <si>
    <t>Vicerectorat de Professorat</t>
  </si>
  <si>
    <t>1201</t>
  </si>
  <si>
    <t>040102</t>
  </si>
  <si>
    <t>Gerència</t>
  </si>
  <si>
    <t>040103</t>
  </si>
  <si>
    <t>Formació professorat universitari</t>
  </si>
  <si>
    <t>1202</t>
  </si>
  <si>
    <t>040104</t>
  </si>
  <si>
    <t>Pla de formació del PAS</t>
  </si>
  <si>
    <t>040105</t>
  </si>
  <si>
    <t>Tribunals d'oposicions i concursos</t>
  </si>
  <si>
    <t>040106</t>
  </si>
  <si>
    <t>Publicitat oposicions</t>
  </si>
  <si>
    <t>040107</t>
  </si>
  <si>
    <t>Periodes sabàtics</t>
  </si>
  <si>
    <t>0401 Política i model de gestió de RRHH Resultado</t>
  </si>
  <si>
    <t>0402 Cohesió institucional i compromís del personal</t>
  </si>
  <si>
    <t>0805</t>
  </si>
  <si>
    <t>040201</t>
  </si>
  <si>
    <t>Esports</t>
  </si>
  <si>
    <t>040202</t>
  </si>
  <si>
    <t>Edicions i  Publicacions</t>
  </si>
  <si>
    <t>0402 Cohesió institucional i compromís del personal Resultado</t>
  </si>
  <si>
    <t>0403 Implicació dels estudiants en la vida universitària</t>
  </si>
  <si>
    <t>1006</t>
  </si>
  <si>
    <t>040301</t>
  </si>
  <si>
    <t>Consell de l'Estudiantat</t>
  </si>
  <si>
    <t>1001/1005</t>
  </si>
  <si>
    <t>040302</t>
  </si>
  <si>
    <t>Beques i ajuts a l'estudiantat</t>
  </si>
  <si>
    <t>1001/1006</t>
  </si>
  <si>
    <t>040303</t>
  </si>
  <si>
    <t>Ajuts a les activitats del Consell de l'estudiantat i associ</t>
  </si>
  <si>
    <t>040304</t>
  </si>
  <si>
    <t>Festa Major de l'estudiantat</t>
  </si>
  <si>
    <t>040305</t>
  </si>
  <si>
    <t>Ajuts a activ. culturals, de participació i repres. estudian</t>
  </si>
  <si>
    <t>0403 Implicació dels estudiants en la vida universitària Resultado</t>
  </si>
  <si>
    <t>0404 Qualitat de vida de la comunitat universitària</t>
  </si>
  <si>
    <t>0405</t>
  </si>
  <si>
    <t>040401</t>
  </si>
  <si>
    <t>Prevenció de riscos laborals</t>
  </si>
  <si>
    <t>040402</t>
  </si>
  <si>
    <t>Informació i Orientació Universitària</t>
  </si>
  <si>
    <t>120501/120502/120505</t>
  </si>
  <si>
    <t>040403</t>
  </si>
  <si>
    <t>Administració de campus</t>
  </si>
  <si>
    <t>040404</t>
  </si>
  <si>
    <t>Atenció a la diversitat, mobilitat i altres accions</t>
  </si>
  <si>
    <t>120601/120602/120603/120604/120605</t>
  </si>
  <si>
    <t>040405</t>
  </si>
  <si>
    <t>Ajuts sindicals</t>
  </si>
  <si>
    <t>0601/1201</t>
  </si>
  <si>
    <t>040406</t>
  </si>
  <si>
    <t>Fons social</t>
  </si>
  <si>
    <t>040408</t>
  </si>
  <si>
    <t>Aportació fons de pensions</t>
  </si>
  <si>
    <t>040409</t>
  </si>
  <si>
    <t>Vestuari personal</t>
  </si>
  <si>
    <t>0404 Qualitat de vida de la comunitat universitària Resultado</t>
  </si>
  <si>
    <t>0405 Responsabilitat social i corporativa</t>
  </si>
  <si>
    <t>1401</t>
  </si>
  <si>
    <t>040501</t>
  </si>
  <si>
    <t>Sindicatura de Greuges</t>
  </si>
  <si>
    <t>0B02</t>
  </si>
  <si>
    <t>040502</t>
  </si>
  <si>
    <t>Igualtat d'oportunitats</t>
  </si>
  <si>
    <t>0405 Responsabilitat social i corporativa Resultado</t>
  </si>
  <si>
    <t>04 Comunitat universitària i polítiques transversals Resultado</t>
  </si>
  <si>
    <t>05 Organització, recursos i serveis</t>
  </si>
  <si>
    <t>0501 Eficiència dels processos de presa i transmissió  decisions</t>
  </si>
  <si>
    <t>0101</t>
  </si>
  <si>
    <t>050101</t>
  </si>
  <si>
    <t>Rectorat</t>
  </si>
  <si>
    <t>0201</t>
  </si>
  <si>
    <t>050102</t>
  </si>
  <si>
    <t>Secretaria General</t>
  </si>
  <si>
    <t>0A01/0A02</t>
  </si>
  <si>
    <t>050104</t>
  </si>
  <si>
    <t>Vicerectorat de Política Institucional i Planificació Estrat</t>
  </si>
  <si>
    <t>0501 Eficiència dels processos de presa i transmissió  decisions Resultado</t>
  </si>
  <si>
    <t>0503 Potenciació de l'ús de les TIC als serveis</t>
  </si>
  <si>
    <t>0402</t>
  </si>
  <si>
    <t>050301</t>
  </si>
  <si>
    <t>Sistemes d'Informació i Comunicacions</t>
  </si>
  <si>
    <t>050302</t>
  </si>
  <si>
    <t>Xarxa informàtica</t>
  </si>
  <si>
    <t>050303</t>
  </si>
  <si>
    <t>Administració electrònica</t>
  </si>
  <si>
    <t>0D01</t>
  </si>
  <si>
    <t>050304</t>
  </si>
  <si>
    <t>Transformació digital</t>
  </si>
  <si>
    <t>0503 Potenciació de l'ús de les TIC als serveis Resultado</t>
  </si>
  <si>
    <t>0504 Optimització d'infraestructures i equipaments</t>
  </si>
  <si>
    <t>0401</t>
  </si>
  <si>
    <t>050401</t>
  </si>
  <si>
    <t>Vicerectorat d'Infraestructures</t>
  </si>
  <si>
    <t>0404</t>
  </si>
  <si>
    <t>050402</t>
  </si>
  <si>
    <t>Adquisició llibres, revistes i bases de dades</t>
  </si>
  <si>
    <t>050403</t>
  </si>
  <si>
    <t>Biblioteca i Documentació</t>
  </si>
  <si>
    <t>0403</t>
  </si>
  <si>
    <t>050404</t>
  </si>
  <si>
    <t>Infraestructures</t>
  </si>
  <si>
    <t>050405</t>
  </si>
  <si>
    <t>Obres i equipaments Pla d'Inversions Universitàries</t>
  </si>
  <si>
    <t>050406</t>
  </si>
  <si>
    <t>Plaques fotovoltaiques</t>
  </si>
  <si>
    <t>050407</t>
  </si>
  <si>
    <t>Optimització d'infraestructures i equipaments</t>
  </si>
  <si>
    <t>0504 Optimització d'infraestructures i equipaments Resultado</t>
  </si>
  <si>
    <t>0505 Model de gestió per processos</t>
  </si>
  <si>
    <t>1207</t>
  </si>
  <si>
    <t>050501</t>
  </si>
  <si>
    <t>Millora de processos</t>
  </si>
  <si>
    <t>0505 Model de gestió per processos Resultado</t>
  </si>
  <si>
    <t>05 Organització, recursos i serveis Resultado</t>
  </si>
  <si>
    <t>06 Personal</t>
  </si>
  <si>
    <t>0601 Despeses Personal Docent Investigador</t>
  </si>
  <si>
    <t>060101</t>
  </si>
  <si>
    <t>Despeses Personal Docent Investigador</t>
  </si>
  <si>
    <t>0601 Despeses Personal Docent Investigador Resultado</t>
  </si>
  <si>
    <t>0602 Despeses Personal d'Administració i Serveis</t>
  </si>
  <si>
    <t>060201</t>
  </si>
  <si>
    <t>Despeses Personal d'Administració i Serveis</t>
  </si>
  <si>
    <t>0602 Despeses Personal d'Administració i Serveis Resultado</t>
  </si>
  <si>
    <t>06 Personal Resultado</t>
  </si>
  <si>
    <t>07 Despeses generals</t>
  </si>
  <si>
    <t>0701 Serveis Centrals</t>
  </si>
  <si>
    <t>0202</t>
  </si>
  <si>
    <t>070101</t>
  </si>
  <si>
    <t>Assessoria Jurídica</t>
  </si>
  <si>
    <t>070102</t>
  </si>
  <si>
    <t>Arxiu i gestió documents</t>
  </si>
  <si>
    <t>0502</t>
  </si>
  <si>
    <t>070103</t>
  </si>
  <si>
    <t>Gestió Acadèmica</t>
  </si>
  <si>
    <t>0702</t>
  </si>
  <si>
    <t>070104</t>
  </si>
  <si>
    <t>Oficina de Qualitat i Planificació Docent</t>
  </si>
  <si>
    <t>070105</t>
  </si>
  <si>
    <t>Personal</t>
  </si>
  <si>
    <t>070106</t>
  </si>
  <si>
    <t>Economia</t>
  </si>
  <si>
    <t>1204</t>
  </si>
  <si>
    <t>070107</t>
  </si>
  <si>
    <t>Serveis comunitaris</t>
  </si>
  <si>
    <t>0701 Serveis Centrals Resultado</t>
  </si>
  <si>
    <t>0702 Despeses generals</t>
  </si>
  <si>
    <t>070201</t>
  </si>
  <si>
    <t>Manteniment software</t>
  </si>
  <si>
    <t>070202</t>
  </si>
  <si>
    <t>Manteniment hardware</t>
  </si>
  <si>
    <t>070203</t>
  </si>
  <si>
    <t>Comunicacions telefòniques</t>
  </si>
  <si>
    <t>070204</t>
  </si>
  <si>
    <t>070205</t>
  </si>
  <si>
    <t>Manteniment d'edificis</t>
  </si>
  <si>
    <t>070206</t>
  </si>
  <si>
    <t>Manteniment maquinària i instal·lacions</t>
  </si>
  <si>
    <t>070207</t>
  </si>
  <si>
    <t>Energia elèctrica</t>
  </si>
  <si>
    <t>070208</t>
  </si>
  <si>
    <t>Aigua</t>
  </si>
  <si>
    <t>070209</t>
  </si>
  <si>
    <t>Combustibles i carburants</t>
  </si>
  <si>
    <t>070210</t>
  </si>
  <si>
    <t>Primes d'assegurances</t>
  </si>
  <si>
    <t>070211</t>
  </si>
  <si>
    <t>Neteja i sanitat</t>
  </si>
  <si>
    <t>070212</t>
  </si>
  <si>
    <t>Seguretat</t>
  </si>
  <si>
    <t>070213</t>
  </si>
  <si>
    <t>Recollida residus</t>
  </si>
  <si>
    <t>070214</t>
  </si>
  <si>
    <t>Mobiliari i estris</t>
  </si>
  <si>
    <t>0000</t>
  </si>
  <si>
    <t>070215</t>
  </si>
  <si>
    <t>Redistribució de crèdits</t>
  </si>
  <si>
    <t>070216</t>
  </si>
  <si>
    <t>Manteniment elements de transport</t>
  </si>
  <si>
    <t>0702 Despeses generals Resultado</t>
  </si>
  <si>
    <t>07 Despeses generals Resultado</t>
  </si>
  <si>
    <t>General Suma</t>
  </si>
  <si>
    <t>TOTAL PRESSUPOST UDL</t>
  </si>
  <si>
    <t>PRESSUPOST PER PROGRAMES 2024</t>
  </si>
  <si>
    <t>01 Àmbit estratègic 1. Docència, aprenentatge i ocupabilitat</t>
  </si>
  <si>
    <t>Eix 1. Oferta docent: racionalització, focalització, singularitat (grau, màster i doctorat)</t>
  </si>
  <si>
    <t>010104</t>
  </si>
  <si>
    <t>Eix 2. Model docent: flexibilitat, innovació, personalització</t>
  </si>
  <si>
    <t>010203</t>
  </si>
  <si>
    <t>010205</t>
  </si>
  <si>
    <t>010206</t>
  </si>
  <si>
    <t>010207</t>
  </si>
  <si>
    <t>010209</t>
  </si>
  <si>
    <t>010212</t>
  </si>
  <si>
    <t>010213</t>
  </si>
  <si>
    <t>Eix 3. Formació contínua / LLL: públic objectiu, temàtiques, continguts, formats</t>
  </si>
  <si>
    <t>010303</t>
  </si>
  <si>
    <t>0501/0802/0B02/0B03/1001</t>
  </si>
  <si>
    <t>010305</t>
  </si>
  <si>
    <t>010306</t>
  </si>
  <si>
    <t>010307</t>
  </si>
  <si>
    <t>Eix 4. Ocupabilitat: mecanismes, serveis, plataformes</t>
  </si>
  <si>
    <t>01 Àmbit estratègic 1. Docència, aprenentatge i ocupabilitat Resultado</t>
  </si>
  <si>
    <t>02 Àmbit estratègic 2. Recerca i transferència de coneixement</t>
  </si>
  <si>
    <t>Eix 5. Recerca: talent, retorn, suport</t>
  </si>
  <si>
    <t>020101</t>
  </si>
  <si>
    <t>0301</t>
  </si>
  <si>
    <t>020105</t>
  </si>
  <si>
    <t>Eix 6. Transferència i innovació: presència, valorització, obertura</t>
  </si>
  <si>
    <t>0301/1101</t>
  </si>
  <si>
    <t>020202</t>
  </si>
  <si>
    <t>020203</t>
  </si>
  <si>
    <t>020204</t>
  </si>
  <si>
    <t>020205</t>
  </si>
  <si>
    <t>020206</t>
  </si>
  <si>
    <t>020207</t>
  </si>
  <si>
    <t>020208</t>
  </si>
  <si>
    <t>020209</t>
  </si>
  <si>
    <t>020210</t>
  </si>
  <si>
    <t>0301/0302/030241</t>
  </si>
  <si>
    <t>020211</t>
  </si>
  <si>
    <t>020212</t>
  </si>
  <si>
    <t>020213</t>
  </si>
  <si>
    <t>020214</t>
  </si>
  <si>
    <t>020217</t>
  </si>
  <si>
    <t>020218</t>
  </si>
  <si>
    <t>Eix 7. Estructura de suport: organització, coordinació, suport</t>
  </si>
  <si>
    <t>Eix 8. Resultats: avaluació, visualització, difusió</t>
  </si>
  <si>
    <t>02 Àmbit estratègic 2. Recerca i transferència de coneixement Resultado</t>
  </si>
  <si>
    <t>03 Àmbit estratègic 3. Relació amb el territori i internacional</t>
  </si>
  <si>
    <t>Eix 9. Relació amb l’entorn: agents, ecosistema relacional, impacte</t>
  </si>
  <si>
    <t>Eix 10. Internacionalització: estratègia, aliances i col·laboració internacionals, impacte</t>
  </si>
  <si>
    <t>030207</t>
  </si>
  <si>
    <t>030211</t>
  </si>
  <si>
    <t>Ajuts a estudiants de màster de sistemes univ estrangers</t>
  </si>
  <si>
    <t>030212</t>
  </si>
  <si>
    <t>030213</t>
  </si>
  <si>
    <t>030214</t>
  </si>
  <si>
    <t>030216</t>
  </si>
  <si>
    <t>030217</t>
  </si>
  <si>
    <t>030218</t>
  </si>
  <si>
    <t>030219</t>
  </si>
  <si>
    <t>Eix 11. Societat: compromís, acció social, impacte</t>
  </si>
  <si>
    <t>Eix 12. Comunicació: identitat institucional, relat, públic objectiu, mitjans, canals</t>
  </si>
  <si>
    <t>030405</t>
  </si>
  <si>
    <t>03 Àmbit estratègic 3. Relació amb el territori i internacional Resultado</t>
  </si>
  <si>
    <t>Eix 13. Talent: captació, motivació, promoció, estabilització</t>
  </si>
  <si>
    <t>Eix 14. Personal: condicions laborals, drets, oportunitats</t>
  </si>
  <si>
    <t>040203</t>
  </si>
  <si>
    <t>040204</t>
  </si>
  <si>
    <t>040205</t>
  </si>
  <si>
    <t>040206</t>
  </si>
  <si>
    <t>040208</t>
  </si>
  <si>
    <t>040209</t>
  </si>
  <si>
    <t>Eix 15. Estudiants i alumni: participació, pertinença, compromís, fidelització</t>
  </si>
  <si>
    <t>040307</t>
  </si>
  <si>
    <t>040308</t>
  </si>
  <si>
    <t>Eix 16. Direcció i govern: participació, representació, agilitat</t>
  </si>
  <si>
    <t>05 Àmbit estratègic 5. Organització, recursos i serveis</t>
  </si>
  <si>
    <t>Eix 17. Model organitzatiu: adequació, simplificació, qualitat</t>
  </si>
  <si>
    <t>Eix 18. Infraestructures: eficiència, sostenibilitat, satisfacció</t>
  </si>
  <si>
    <t>050201</t>
  </si>
  <si>
    <t>050202</t>
  </si>
  <si>
    <t>050203</t>
  </si>
  <si>
    <t>050204</t>
  </si>
  <si>
    <t>050205</t>
  </si>
  <si>
    <t>050206</t>
  </si>
  <si>
    <t>050207</t>
  </si>
  <si>
    <t>Eix 19. Digitalització: comunitat universitària, ecosistema TIC, sistema d’informació</t>
  </si>
  <si>
    <t>Eix 20. Recursos: captació, assignació, gestió</t>
  </si>
  <si>
    <t>05 Àmbit estratègic 5. Organització, recursos i serveis Resultado</t>
  </si>
  <si>
    <t>Vicerectorat de Recerca i Vicerectorat de Transferència del Coneixement</t>
  </si>
  <si>
    <t>Vicerectorat de Compromís Social, Igualtat i Cooperació</t>
  </si>
  <si>
    <t>1. Docència, aprenentatge i ocupabilitat</t>
  </si>
  <si>
    <t>2. Recerca i transferència de coneixement</t>
  </si>
  <si>
    <t>3. Relació amb el territori i internacional</t>
  </si>
  <si>
    <t>5. Organització, recursos i serveis</t>
  </si>
  <si>
    <t>TOTAL PROGAMA 1-DOCÈNCIA, APRENENTATGE I OCUPABILITAT</t>
  </si>
  <si>
    <t>TOTAL PROGAMA 2-RECERCA I TRANSFERÈNCIA DE CONEIXEMENT</t>
  </si>
  <si>
    <t>TOTAL PROGAMA 3-RELACIÓ AMB EL TERRITORI I INTERNACIONAL</t>
  </si>
  <si>
    <t>TOTAL PROGAMA 4-COMUNITAT UNIVERSITÀRIA I POLÍTIQUES TRANSVERSALS</t>
  </si>
  <si>
    <t>TOTAL PROGAMA 5-ORGANITZACIÓ, RECURSOS I SERVEIS</t>
  </si>
  <si>
    <t>TOTAL PROGAMA 6-PERSONAL</t>
  </si>
  <si>
    <t>TOTAL PROGAMA 7-DESPESES GENERALS</t>
  </si>
  <si>
    <t>Despeses Personal Tècnic, de Gestió i d'Administració i Serveis</t>
  </si>
  <si>
    <t>Serveis Centrals</t>
  </si>
  <si>
    <t>Despeses Generals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</si>
</sst>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15" x14ac:knownFonts="1">
    <font>
      <sz val="8"/>
      <name val="Arial"/>
      <family val="2"/>
      <charset val="1"/>
    </font>
    <font>
      <b/>
      <i/>
      <u/>
      <sz val="8"/>
      <name val="Arial"/>
      <family val="2"/>
      <charset val="1"/>
    </font>
    <font>
      <b/>
      <sz val="9"/>
      <color rgb="FFFFFFFF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Arial"/>
      <charset val="1"/>
    </font>
    <font>
      <b/>
      <sz val="8"/>
      <name val="Arial"/>
      <charset val="1"/>
    </font>
    <font>
      <b/>
      <sz val="8"/>
      <name val="Arial"/>
      <family val="2"/>
      <charset val="1"/>
    </font>
    <font>
      <b/>
      <u/>
      <sz val="9"/>
      <color rgb="FF993366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i/>
      <u/>
      <sz val="9"/>
      <name val="Times New Roman"/>
      <family val="1"/>
    </font>
    <font>
      <b/>
      <sz val="9"/>
      <color theme="0"/>
      <name val="Times New Roman"/>
      <family val="1"/>
    </font>
    <font>
      <sz val="9"/>
      <color theme="0"/>
      <name val="Times New Roman"/>
      <family val="1"/>
    </font>
    <font>
      <sz val="9"/>
      <color rgb="FF993366"/>
      <name val="Times New Roman"/>
      <family val="1"/>
    </font>
    <font>
      <b/>
      <u/>
      <sz val="11"/>
      <color rgb="FF993366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993366"/>
        <bgColor rgb="FF993366"/>
      </patternFill>
    </fill>
    <fill>
      <patternFill patternType="solid">
        <fgColor rgb="FFF2F2F2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dashed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Border="0" applyProtection="0"/>
  </cellStyleXfs>
  <cellXfs count="94">
    <xf numFmtId="0" fontId="0" fillId="0" borderId="0" xfId="0"/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4" fontId="3" fillId="3" borderId="2" xfId="0" applyNumberFormat="1" applyFont="1" applyFill="1" applyBorder="1" applyAlignment="1">
      <alignment horizontal="center" vertical="center" wrapText="1"/>
    </xf>
    <xf numFmtId="4" fontId="3" fillId="3" borderId="3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0" xfId="0" applyNumberFormat="1" applyFont="1"/>
    <xf numFmtId="0" fontId="5" fillId="0" borderId="0" xfId="0" applyFont="1"/>
    <xf numFmtId="0" fontId="4" fillId="0" borderId="0" xfId="0" applyFont="1" applyAlignment="1">
      <alignment wrapText="1"/>
    </xf>
    <xf numFmtId="0" fontId="1" fillId="0" borderId="0" xfId="1" applyBorder="1" applyProtection="1"/>
    <xf numFmtId="164" fontId="1" fillId="0" borderId="0" xfId="1" applyNumberFormat="1" applyBorder="1" applyProtection="1"/>
    <xf numFmtId="0" fontId="6" fillId="0" borderId="0" xfId="0" applyFont="1"/>
    <xf numFmtId="4" fontId="0" fillId="0" borderId="0" xfId="0" applyNumberFormat="1"/>
    <xf numFmtId="4" fontId="4" fillId="0" borderId="0" xfId="0" applyNumberFormat="1" applyFont="1"/>
    <xf numFmtId="4" fontId="1" fillId="0" borderId="0" xfId="1" applyNumberFormat="1" applyBorder="1" applyProtection="1"/>
    <xf numFmtId="4" fontId="2" fillId="2" borderId="4" xfId="0" applyNumberFormat="1" applyFont="1" applyFill="1" applyBorder="1" applyAlignment="1">
      <alignment horizontal="center" vertical="center" wrapText="1"/>
    </xf>
    <xf numFmtId="0" fontId="4" fillId="0" borderId="0" xfId="0" applyFont="1" applyBorder="1"/>
    <xf numFmtId="4" fontId="4" fillId="0" borderId="5" xfId="0" applyNumberFormat="1" applyFont="1" applyBorder="1"/>
    <xf numFmtId="0" fontId="4" fillId="0" borderId="0" xfId="0" applyFont="1" applyBorder="1" applyAlignment="1">
      <alignment wrapText="1"/>
    </xf>
    <xf numFmtId="0" fontId="7" fillId="0" borderId="0" xfId="0" applyFont="1" applyBorder="1"/>
    <xf numFmtId="4" fontId="8" fillId="0" borderId="5" xfId="0" applyNumberFormat="1" applyFont="1" applyBorder="1"/>
    <xf numFmtId="0" fontId="8" fillId="0" borderId="0" xfId="0" applyFont="1" applyBorder="1"/>
    <xf numFmtId="0" fontId="8" fillId="0" borderId="5" xfId="0" applyFont="1" applyBorder="1"/>
    <xf numFmtId="0" fontId="8" fillId="4" borderId="0" xfId="0" applyFont="1" applyFill="1" applyBorder="1"/>
    <xf numFmtId="4" fontId="10" fillId="4" borderId="5" xfId="1" applyNumberFormat="1" applyFont="1" applyFill="1" applyBorder="1" applyProtection="1"/>
    <xf numFmtId="4" fontId="10" fillId="4" borderId="0" xfId="1" applyNumberFormat="1" applyFont="1" applyFill="1" applyBorder="1" applyProtection="1"/>
    <xf numFmtId="4" fontId="10" fillId="0" borderId="5" xfId="1" applyNumberFormat="1" applyFont="1" applyBorder="1" applyProtection="1"/>
    <xf numFmtId="4" fontId="10" fillId="0" borderId="0" xfId="1" applyNumberFormat="1" applyFont="1" applyBorder="1" applyProtection="1"/>
    <xf numFmtId="0" fontId="8" fillId="0" borderId="0" xfId="0" applyFont="1" applyBorder="1" applyAlignment="1">
      <alignment wrapText="1"/>
    </xf>
    <xf numFmtId="0" fontId="11" fillId="5" borderId="0" xfId="0" applyFont="1" applyFill="1" applyBorder="1"/>
    <xf numFmtId="0" fontId="12" fillId="5" borderId="0" xfId="0" applyFont="1" applyFill="1" applyBorder="1"/>
    <xf numFmtId="4" fontId="11" fillId="5" borderId="5" xfId="1" applyNumberFormat="1" applyFont="1" applyFill="1" applyBorder="1" applyProtection="1"/>
    <xf numFmtId="4" fontId="11" fillId="5" borderId="0" xfId="1" applyNumberFormat="1" applyFont="1" applyFill="1" applyBorder="1" applyProtection="1"/>
    <xf numFmtId="0" fontId="13" fillId="0" borderId="0" xfId="0" applyFont="1" applyBorder="1"/>
    <xf numFmtId="0" fontId="7" fillId="0" borderId="0" xfId="0" applyFont="1" applyBorder="1" applyAlignment="1">
      <alignment wrapText="1"/>
    </xf>
    <xf numFmtId="0" fontId="8" fillId="4" borderId="0" xfId="0" applyFont="1" applyFill="1" applyBorder="1" applyAlignment="1">
      <alignment wrapText="1"/>
    </xf>
    <xf numFmtId="0" fontId="11" fillId="5" borderId="0" xfId="0" applyFont="1" applyFill="1" applyBorder="1" applyAlignment="1">
      <alignment wrapText="1"/>
    </xf>
    <xf numFmtId="0" fontId="12" fillId="5" borderId="0" xfId="0" applyFont="1" applyFill="1" applyBorder="1" applyAlignment="1">
      <alignment wrapText="1"/>
    </xf>
    <xf numFmtId="4" fontId="11" fillId="5" borderId="0" xfId="1" applyNumberFormat="1" applyFont="1" applyFill="1" applyBorder="1" applyAlignment="1" applyProtection="1">
      <alignment wrapText="1"/>
    </xf>
    <xf numFmtId="0" fontId="1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4" fontId="8" fillId="0" borderId="5" xfId="0" applyNumberFormat="1" applyFont="1" applyBorder="1" applyAlignment="1">
      <alignment vertical="center"/>
    </xf>
    <xf numFmtId="0" fontId="8" fillId="4" borderId="0" xfId="0" applyFont="1" applyFill="1" applyBorder="1" applyAlignment="1">
      <alignment vertical="center"/>
    </xf>
    <xf numFmtId="0" fontId="8" fillId="4" borderId="0" xfId="0" applyFont="1" applyFill="1" applyBorder="1" applyAlignment="1">
      <alignment vertical="center" wrapText="1"/>
    </xf>
    <xf numFmtId="4" fontId="10" fillId="4" borderId="5" xfId="1" applyNumberFormat="1" applyFont="1" applyFill="1" applyBorder="1" applyAlignment="1" applyProtection="1">
      <alignment vertical="center"/>
    </xf>
    <xf numFmtId="4" fontId="10" fillId="4" borderId="0" xfId="1" applyNumberFormat="1" applyFont="1" applyFill="1" applyBorder="1" applyAlignment="1" applyProtection="1">
      <alignment vertical="center"/>
    </xf>
    <xf numFmtId="4" fontId="10" fillId="0" borderId="5" xfId="1" applyNumberFormat="1" applyFont="1" applyBorder="1" applyAlignment="1" applyProtection="1">
      <alignment vertical="center"/>
    </xf>
    <xf numFmtId="4" fontId="10" fillId="0" borderId="0" xfId="1" applyNumberFormat="1" applyFont="1" applyBorder="1" applyAlignment="1" applyProtection="1">
      <alignment vertical="center"/>
    </xf>
    <xf numFmtId="0" fontId="8" fillId="0" borderId="0" xfId="0" applyFont="1" applyFill="1" applyBorder="1" applyAlignment="1">
      <alignment vertical="center" wrapText="1"/>
    </xf>
    <xf numFmtId="0" fontId="11" fillId="5" borderId="0" xfId="0" applyFont="1" applyFill="1" applyBorder="1" applyAlignment="1">
      <alignment vertical="center"/>
    </xf>
    <xf numFmtId="4" fontId="11" fillId="5" borderId="0" xfId="1" applyNumberFormat="1" applyFont="1" applyFill="1" applyBorder="1" applyAlignment="1" applyProtection="1">
      <alignment vertical="center" wrapText="1"/>
    </xf>
    <xf numFmtId="4" fontId="11" fillId="5" borderId="5" xfId="1" applyNumberFormat="1" applyFont="1" applyFill="1" applyBorder="1" applyAlignment="1" applyProtection="1">
      <alignment vertical="center"/>
    </xf>
    <xf numFmtId="4" fontId="11" fillId="5" borderId="0" xfId="1" applyNumberFormat="1" applyFont="1" applyFill="1" applyBorder="1" applyAlignment="1" applyProtection="1">
      <alignment vertical="center"/>
    </xf>
    <xf numFmtId="0" fontId="11" fillId="5" borderId="0" xfId="0" applyFont="1" applyFill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4" fillId="0" borderId="0" xfId="0" applyFont="1" applyFill="1"/>
    <xf numFmtId="0" fontId="0" fillId="0" borderId="0" xfId="0" applyFill="1"/>
    <xf numFmtId="0" fontId="8" fillId="0" borderId="0" xfId="0" applyFont="1" applyFill="1" applyBorder="1" applyAlignment="1">
      <alignment vertical="center"/>
    </xf>
    <xf numFmtId="4" fontId="10" fillId="0" borderId="5" xfId="1" applyNumberFormat="1" applyFont="1" applyFill="1" applyBorder="1" applyAlignment="1" applyProtection="1">
      <alignment vertical="center"/>
    </xf>
    <xf numFmtId="4" fontId="10" fillId="0" borderId="0" xfId="1" applyNumberFormat="1" applyFont="1" applyFill="1" applyBorder="1" applyAlignment="1" applyProtection="1">
      <alignment vertical="center"/>
    </xf>
    <xf numFmtId="164" fontId="4" fillId="0" borderId="0" xfId="0" applyNumberFormat="1" applyFont="1" applyFill="1"/>
    <xf numFmtId="0" fontId="1" fillId="0" borderId="0" xfId="1" applyFill="1" applyBorder="1" applyProtection="1"/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4" fontId="11" fillId="0" borderId="0" xfId="1" applyNumberFormat="1" applyFont="1" applyFill="1" applyBorder="1" applyAlignment="1" applyProtection="1">
      <alignment vertical="center" wrapText="1"/>
    </xf>
    <xf numFmtId="4" fontId="11" fillId="0" borderId="0" xfId="1" applyNumberFormat="1" applyFont="1" applyFill="1" applyBorder="1" applyAlignment="1" applyProtection="1">
      <alignment vertical="center"/>
    </xf>
    <xf numFmtId="4" fontId="11" fillId="0" borderId="5" xfId="1" applyNumberFormat="1" applyFont="1" applyFill="1" applyBorder="1" applyAlignment="1" applyProtection="1">
      <alignment vertical="center"/>
    </xf>
    <xf numFmtId="0" fontId="4" fillId="0" borderId="7" xfId="0" applyFont="1" applyBorder="1"/>
    <xf numFmtId="4" fontId="4" fillId="0" borderId="0" xfId="0" applyNumberFormat="1" applyFont="1" applyBorder="1"/>
    <xf numFmtId="0" fontId="14" fillId="0" borderId="7" xfId="0" applyFont="1" applyBorder="1"/>
    <xf numFmtId="4" fontId="8" fillId="0" borderId="0" xfId="0" applyNumberFormat="1" applyFont="1" applyBorder="1"/>
    <xf numFmtId="0" fontId="8" fillId="0" borderId="7" xfId="0" applyFont="1" applyBorder="1"/>
    <xf numFmtId="0" fontId="8" fillId="0" borderId="7" xfId="0" applyFont="1" applyBorder="1" applyAlignment="1">
      <alignment vertical="center"/>
    </xf>
    <xf numFmtId="4" fontId="8" fillId="0" borderId="0" xfId="0" applyNumberFormat="1" applyFont="1" applyBorder="1" applyAlignment="1">
      <alignment vertical="center"/>
    </xf>
    <xf numFmtId="0" fontId="9" fillId="4" borderId="7" xfId="0" applyFont="1" applyFill="1" applyBorder="1" applyAlignment="1">
      <alignment vertical="center"/>
    </xf>
    <xf numFmtId="0" fontId="9" fillId="0" borderId="7" xfId="0" applyFont="1" applyFill="1" applyBorder="1" applyAlignment="1">
      <alignment vertical="center"/>
    </xf>
    <xf numFmtId="0" fontId="11" fillId="5" borderId="7" xfId="0" applyFont="1" applyFill="1" applyBorder="1"/>
    <xf numFmtId="0" fontId="9" fillId="4" borderId="7" xfId="0" applyFont="1" applyFill="1" applyBorder="1"/>
    <xf numFmtId="0" fontId="11" fillId="5" borderId="7" xfId="0" applyFont="1" applyFill="1" applyBorder="1" applyAlignment="1">
      <alignment vertical="center"/>
    </xf>
    <xf numFmtId="0" fontId="14" fillId="0" borderId="7" xfId="0" applyFont="1" applyBorder="1" applyAlignment="1">
      <alignment vertical="center"/>
    </xf>
    <xf numFmtId="4" fontId="9" fillId="4" borderId="7" xfId="0" applyNumberFormat="1" applyFont="1" applyFill="1" applyBorder="1" applyAlignment="1">
      <alignment vertical="center"/>
    </xf>
    <xf numFmtId="4" fontId="9" fillId="0" borderId="7" xfId="0" applyNumberFormat="1" applyFont="1" applyFill="1" applyBorder="1" applyAlignment="1">
      <alignment vertical="center"/>
    </xf>
    <xf numFmtId="4" fontId="14" fillId="0" borderId="7" xfId="0" applyNumberFormat="1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0" fontId="8" fillId="6" borderId="9" xfId="0" applyFont="1" applyFill="1" applyBorder="1" applyAlignment="1">
      <alignment vertical="center" wrapText="1"/>
    </xf>
    <xf numFmtId="0" fontId="8" fillId="6" borderId="9" xfId="0" applyFont="1" applyFill="1" applyBorder="1" applyAlignment="1">
      <alignment vertical="center"/>
    </xf>
    <xf numFmtId="0" fontId="9" fillId="6" borderId="8" xfId="1" applyFont="1" applyFill="1" applyBorder="1" applyAlignment="1" applyProtection="1">
      <alignment vertical="center"/>
    </xf>
    <xf numFmtId="4" fontId="9" fillId="6" borderId="4" xfId="1" applyNumberFormat="1" applyFont="1" applyFill="1" applyBorder="1" applyAlignment="1" applyProtection="1">
      <alignment vertical="center"/>
    </xf>
    <xf numFmtId="4" fontId="9" fillId="6" borderId="9" xfId="1" applyNumberFormat="1" applyFont="1" applyFill="1" applyBorder="1" applyAlignment="1" applyProtection="1">
      <alignment vertical="center"/>
    </xf>
  </cellXfs>
  <cellStyles count="2">
    <cellStyle name="Normal" xfId="0" builtinId="0"/>
    <cellStyle name="Resultado" xfId="1" xr:uid="{00000000-0005-0000-0000-000006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13"/>
  <sheetViews>
    <sheetView view="pageBreakPreview" topLeftCell="C150" zoomScale="110" zoomScaleNormal="100" zoomScalePageLayoutView="110" workbookViewId="0">
      <selection activeCell="C213" sqref="C213"/>
    </sheetView>
  </sheetViews>
  <sheetFormatPr baseColWidth="10" defaultColWidth="14.33203125" defaultRowHeight="11.25" outlineLevelRow="4" x14ac:dyDescent="0.2"/>
  <cols>
    <col min="1" max="1" width="43.1640625" hidden="1" customWidth="1"/>
    <col min="2" max="2" width="54.5" hidden="1" customWidth="1"/>
    <col min="3" max="3" width="9.83203125" customWidth="1"/>
    <col min="4" max="4" width="9.6640625" customWidth="1"/>
    <col min="5" max="5" width="7.83203125" customWidth="1"/>
    <col min="6" max="6" width="47.6640625" customWidth="1"/>
    <col min="7" max="7" width="14.83203125" customWidth="1"/>
    <col min="10" max="10" width="14.5" customWidth="1"/>
    <col min="11" max="11" width="16" customWidth="1"/>
  </cols>
  <sheetData>
    <row r="1" spans="1:11" ht="21" customHeight="1" x14ac:dyDescent="0.2">
      <c r="C1" s="2" t="s">
        <v>0</v>
      </c>
      <c r="D1" s="2"/>
      <c r="E1" s="2"/>
      <c r="F1" s="2"/>
      <c r="G1" s="2"/>
      <c r="H1" s="2" t="s">
        <v>1</v>
      </c>
      <c r="I1" s="2"/>
      <c r="J1" s="2"/>
      <c r="K1" s="2"/>
    </row>
    <row r="2" spans="1:11" ht="31.5" customHeight="1" x14ac:dyDescent="0.2"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3" t="s">
        <v>8</v>
      </c>
      <c r="J2" s="4" t="s">
        <v>9</v>
      </c>
      <c r="K2" s="4" t="s">
        <v>10</v>
      </c>
    </row>
    <row r="3" spans="1:11" x14ac:dyDescent="0.2">
      <c r="A3" s="6"/>
      <c r="B3" s="6"/>
      <c r="C3" s="6"/>
      <c r="D3" s="6"/>
      <c r="E3" s="6"/>
      <c r="F3" s="6"/>
      <c r="G3" s="7"/>
      <c r="H3" s="7"/>
      <c r="I3" s="7"/>
      <c r="J3" s="7"/>
      <c r="K3" s="7"/>
    </row>
    <row r="4" spans="1:11" x14ac:dyDescent="0.2">
      <c r="A4" s="6"/>
      <c r="B4" s="6"/>
      <c r="C4" s="6"/>
      <c r="D4" s="6"/>
      <c r="E4" s="6"/>
      <c r="F4" s="6"/>
      <c r="G4" s="7"/>
      <c r="H4" s="7"/>
      <c r="I4" s="7"/>
      <c r="J4" s="7"/>
      <c r="K4" s="7"/>
    </row>
    <row r="5" spans="1:11" x14ac:dyDescent="0.2">
      <c r="A5" s="6"/>
      <c r="B5" s="6"/>
      <c r="C5" s="8" t="str">
        <f>MID(A6,2,100)</f>
        <v>1 Docència, aprenentatge i ocupabilitat</v>
      </c>
      <c r="D5" s="6"/>
      <c r="E5" s="6"/>
      <c r="F5" s="6"/>
      <c r="G5" s="7"/>
      <c r="H5" s="7"/>
      <c r="I5" s="7"/>
      <c r="J5" s="7"/>
      <c r="K5" s="7"/>
    </row>
    <row r="6" spans="1:11" outlineLevel="4" x14ac:dyDescent="0.2">
      <c r="A6" s="6" t="s">
        <v>11</v>
      </c>
      <c r="B6" s="6" t="s">
        <v>12</v>
      </c>
      <c r="C6" s="6" t="str">
        <f t="shared" ref="C6:C14" si="0">IF(NOT(ISBLANK(E6)), (MID(E6,1,2)+0) &amp; "." &amp; (MID(E6,3,2)+0), IF(NOT(ISBLANK(B6)),MID(B6,6,40),""))</f>
        <v>1.1</v>
      </c>
      <c r="D6" s="6" t="s">
        <v>13</v>
      </c>
      <c r="E6" s="6" t="s">
        <v>14</v>
      </c>
      <c r="F6" s="6" t="s">
        <v>15</v>
      </c>
      <c r="G6" s="7">
        <v>10973.91</v>
      </c>
      <c r="H6" s="7">
        <v>10973.91</v>
      </c>
      <c r="I6" s="7">
        <v>0</v>
      </c>
      <c r="J6" s="7">
        <v>0</v>
      </c>
      <c r="K6" s="7">
        <v>0</v>
      </c>
    </row>
    <row r="7" spans="1:11" ht="45" outlineLevel="4" x14ac:dyDescent="0.2">
      <c r="A7" s="6" t="s">
        <v>11</v>
      </c>
      <c r="B7" s="6" t="s">
        <v>12</v>
      </c>
      <c r="C7" s="6" t="str">
        <f t="shared" si="0"/>
        <v>1.1</v>
      </c>
      <c r="D7" s="9" t="s">
        <v>16</v>
      </c>
      <c r="E7" s="6" t="s">
        <v>17</v>
      </c>
      <c r="F7" s="6" t="s">
        <v>18</v>
      </c>
      <c r="G7" s="7">
        <v>381283.85</v>
      </c>
      <c r="H7" s="7">
        <v>238183.85</v>
      </c>
      <c r="I7" s="7">
        <v>60000</v>
      </c>
      <c r="J7" s="7">
        <v>2000</v>
      </c>
      <c r="K7" s="7">
        <v>81100</v>
      </c>
    </row>
    <row r="8" spans="1:11" outlineLevel="4" x14ac:dyDescent="0.2">
      <c r="A8" s="6" t="s">
        <v>11</v>
      </c>
      <c r="B8" s="6" t="s">
        <v>12</v>
      </c>
      <c r="C8" s="6" t="str">
        <f t="shared" si="0"/>
        <v>1.1</v>
      </c>
      <c r="D8" s="6" t="s">
        <v>19</v>
      </c>
      <c r="E8" s="6" t="s">
        <v>20</v>
      </c>
      <c r="F8" s="6" t="s">
        <v>21</v>
      </c>
      <c r="G8" s="7">
        <v>197635.94</v>
      </c>
      <c r="H8" s="7">
        <v>191335.94</v>
      </c>
      <c r="I8" s="7">
        <v>0</v>
      </c>
      <c r="J8" s="7">
        <v>0</v>
      </c>
      <c r="K8" s="7">
        <v>6300</v>
      </c>
    </row>
    <row r="9" spans="1:11" outlineLevel="4" x14ac:dyDescent="0.2">
      <c r="A9" s="6" t="s">
        <v>11</v>
      </c>
      <c r="B9" s="6" t="s">
        <v>12</v>
      </c>
      <c r="C9" s="6" t="str">
        <f t="shared" si="0"/>
        <v>1.1</v>
      </c>
      <c r="D9" s="6" t="s">
        <v>13</v>
      </c>
      <c r="E9" s="6" t="s">
        <v>22</v>
      </c>
      <c r="F9" s="6" t="s">
        <v>23</v>
      </c>
      <c r="G9" s="7">
        <v>105404.65</v>
      </c>
      <c r="H9" s="7">
        <v>105404.65</v>
      </c>
      <c r="I9" s="7">
        <v>0</v>
      </c>
      <c r="J9" s="7">
        <v>0</v>
      </c>
      <c r="K9" s="7">
        <v>0</v>
      </c>
    </row>
    <row r="10" spans="1:11" outlineLevel="4" x14ac:dyDescent="0.2">
      <c r="A10" s="6" t="s">
        <v>11</v>
      </c>
      <c r="B10" s="6" t="s">
        <v>12</v>
      </c>
      <c r="C10" s="6" t="str">
        <f t="shared" si="0"/>
        <v>1.1</v>
      </c>
      <c r="D10" s="6" t="s">
        <v>13</v>
      </c>
      <c r="E10" s="6" t="s">
        <v>24</v>
      </c>
      <c r="F10" s="6" t="s">
        <v>25</v>
      </c>
      <c r="G10" s="7">
        <v>70000</v>
      </c>
      <c r="H10" s="7">
        <v>70000</v>
      </c>
      <c r="I10" s="7">
        <v>0</v>
      </c>
      <c r="J10" s="7">
        <v>0</v>
      </c>
      <c r="K10" s="7">
        <v>0</v>
      </c>
    </row>
    <row r="11" spans="1:11" outlineLevel="4" x14ac:dyDescent="0.2">
      <c r="A11" s="6" t="s">
        <v>11</v>
      </c>
      <c r="B11" s="6" t="s">
        <v>12</v>
      </c>
      <c r="C11" s="6" t="str">
        <f t="shared" si="0"/>
        <v>1.1</v>
      </c>
      <c r="D11" s="6" t="s">
        <v>26</v>
      </c>
      <c r="E11" s="6" t="s">
        <v>27</v>
      </c>
      <c r="F11" s="6" t="s">
        <v>28</v>
      </c>
      <c r="G11" s="7">
        <v>6000</v>
      </c>
      <c r="H11" s="7">
        <v>6000</v>
      </c>
      <c r="I11" s="7">
        <v>0</v>
      </c>
      <c r="J11" s="7">
        <v>0</v>
      </c>
      <c r="K11" s="7">
        <v>0</v>
      </c>
    </row>
    <row r="12" spans="1:11" outlineLevel="4" x14ac:dyDescent="0.2">
      <c r="A12" s="6" t="s">
        <v>11</v>
      </c>
      <c r="B12" s="6" t="s">
        <v>12</v>
      </c>
      <c r="C12" s="6" t="str">
        <f t="shared" si="0"/>
        <v>1.1</v>
      </c>
      <c r="D12" s="6" t="s">
        <v>13</v>
      </c>
      <c r="E12" s="6" t="s">
        <v>29</v>
      </c>
      <c r="F12" s="6" t="s">
        <v>30</v>
      </c>
      <c r="G12" s="7">
        <v>10000</v>
      </c>
      <c r="H12" s="7">
        <v>10000</v>
      </c>
      <c r="I12" s="7">
        <v>0</v>
      </c>
      <c r="J12" s="7">
        <v>0</v>
      </c>
      <c r="K12" s="7">
        <v>0</v>
      </c>
    </row>
    <row r="13" spans="1:11" outlineLevel="4" x14ac:dyDescent="0.2">
      <c r="A13" s="6" t="s">
        <v>11</v>
      </c>
      <c r="B13" s="6" t="s">
        <v>12</v>
      </c>
      <c r="C13" s="6" t="str">
        <f t="shared" si="0"/>
        <v>1.1</v>
      </c>
      <c r="D13" s="6" t="s">
        <v>13</v>
      </c>
      <c r="E13" s="6" t="s">
        <v>31</v>
      </c>
      <c r="F13" s="6" t="s">
        <v>32</v>
      </c>
      <c r="G13" s="7">
        <v>159500</v>
      </c>
      <c r="H13" s="7">
        <v>39500</v>
      </c>
      <c r="I13" s="7">
        <v>0</v>
      </c>
      <c r="J13" s="7">
        <v>0</v>
      </c>
      <c r="K13" s="7">
        <v>120000</v>
      </c>
    </row>
    <row r="14" spans="1:11" outlineLevel="4" x14ac:dyDescent="0.2">
      <c r="A14" s="6" t="s">
        <v>11</v>
      </c>
      <c r="B14" s="6" t="s">
        <v>12</v>
      </c>
      <c r="C14" s="6" t="str">
        <f t="shared" si="0"/>
        <v>1.1</v>
      </c>
      <c r="D14" s="6" t="s">
        <v>33</v>
      </c>
      <c r="E14" s="6" t="s">
        <v>34</v>
      </c>
      <c r="F14" s="6" t="s">
        <v>35</v>
      </c>
      <c r="G14" s="7">
        <v>22428.21</v>
      </c>
      <c r="H14" s="7">
        <v>22428.21</v>
      </c>
      <c r="I14" s="7">
        <v>0</v>
      </c>
      <c r="J14" s="7">
        <v>0</v>
      </c>
      <c r="K14" s="7">
        <v>0</v>
      </c>
    </row>
    <row r="15" spans="1:11" outlineLevel="4" x14ac:dyDescent="0.2">
      <c r="A15" s="6"/>
      <c r="B15" s="6"/>
      <c r="C15" s="6"/>
      <c r="D15" s="6"/>
      <c r="E15" s="6"/>
      <c r="F15" s="6"/>
      <c r="G15" s="7"/>
      <c r="H15" s="7"/>
      <c r="I15" s="7"/>
      <c r="J15" s="7"/>
      <c r="K15" s="7"/>
    </row>
    <row r="16" spans="1:11" outlineLevel="3" x14ac:dyDescent="0.2">
      <c r="A16" s="6"/>
      <c r="B16" s="10" t="s">
        <v>36</v>
      </c>
      <c r="C16" s="8" t="str">
        <f>IF(NOT(ISBLANK(E16)), (MID(E16,1,2)+0) &amp; "." &amp; (MID(E16,3,2)+0), IF(NOT(ISBLANK(B16)),MID(B16,6,40),""))</f>
        <v>Model docent innovador i diferenciat Res</v>
      </c>
      <c r="D16" s="6"/>
      <c r="E16" s="6"/>
      <c r="F16" s="6"/>
      <c r="G16" s="11">
        <f>SUBTOTAL(9,$G$6:$G$14)</f>
        <v>963226.55999999994</v>
      </c>
      <c r="H16" s="11">
        <f>SUBTOTAL(9,$H$6:$H$14)</f>
        <v>693826.55999999994</v>
      </c>
      <c r="I16" s="11">
        <f>SUBTOTAL(9,$I$6:$I$14)</f>
        <v>60000</v>
      </c>
      <c r="J16" s="11">
        <f>SUBTOTAL(9,$J$6:$J$14)</f>
        <v>2000</v>
      </c>
      <c r="K16" s="11">
        <f>SUBTOTAL(9,$K$6:$K$14)</f>
        <v>207400</v>
      </c>
    </row>
    <row r="17" spans="1:11" outlineLevel="4" x14ac:dyDescent="0.2">
      <c r="A17" s="6" t="s">
        <v>11</v>
      </c>
      <c r="B17" s="6" t="s">
        <v>37</v>
      </c>
      <c r="C17" s="6" t="str">
        <f>IF(NOT(ISBLANK(E17)), (MID(E17,1,2)+0) &amp; "." &amp; (MID(E17,3,2)+0), IF(NOT(ISBLANK(B17)),MID(B17,6,40),""))</f>
        <v>1.2</v>
      </c>
      <c r="D17" s="6" t="s">
        <v>13</v>
      </c>
      <c r="E17" s="6" t="s">
        <v>38</v>
      </c>
      <c r="F17" s="6" t="s">
        <v>39</v>
      </c>
      <c r="G17" s="7">
        <v>120040.13</v>
      </c>
      <c r="H17" s="7">
        <v>120040.13</v>
      </c>
      <c r="I17" s="7">
        <v>0</v>
      </c>
      <c r="J17" s="7">
        <v>0</v>
      </c>
      <c r="K17" s="7">
        <v>0</v>
      </c>
    </row>
    <row r="18" spans="1:11" outlineLevel="4" x14ac:dyDescent="0.2">
      <c r="A18" s="6" t="s">
        <v>11</v>
      </c>
      <c r="B18" s="6" t="s">
        <v>37</v>
      </c>
      <c r="C18" s="6" t="str">
        <f>IF(NOT(ISBLANK(E18)), (MID(E18,1,2)+0) &amp; "." &amp; (MID(E18,3,2)+0), IF(NOT(ISBLANK(B18)),MID(B18,6,40),""))</f>
        <v>1.2</v>
      </c>
      <c r="D18" s="6" t="s">
        <v>26</v>
      </c>
      <c r="E18" s="6" t="s">
        <v>40</v>
      </c>
      <c r="F18" s="6" t="s">
        <v>41</v>
      </c>
      <c r="G18" s="7">
        <v>240252</v>
      </c>
      <c r="H18" s="7">
        <v>0</v>
      </c>
      <c r="I18" s="7">
        <v>0</v>
      </c>
      <c r="J18" s="7">
        <v>0</v>
      </c>
      <c r="K18" s="7">
        <v>240252</v>
      </c>
    </row>
    <row r="19" spans="1:11" outlineLevel="4" x14ac:dyDescent="0.2">
      <c r="A19" s="6"/>
      <c r="B19" s="6"/>
      <c r="C19" s="6"/>
      <c r="D19" s="6"/>
      <c r="E19" s="6"/>
      <c r="F19" s="6"/>
      <c r="G19" s="7"/>
      <c r="H19" s="7"/>
      <c r="I19" s="7"/>
      <c r="J19" s="7"/>
      <c r="K19" s="7"/>
    </row>
    <row r="20" spans="1:11" outlineLevel="3" x14ac:dyDescent="0.2">
      <c r="A20" s="6"/>
      <c r="B20" s="10" t="s">
        <v>42</v>
      </c>
      <c r="C20" s="8" t="str">
        <f>IF(NOT(ISBLANK(E20)), (MID(E20,1,2)+0) &amp; "." &amp; (MID(E20,3,2)+0), IF(NOT(ISBLANK(B20)),MID(B20,6,40),""))</f>
        <v xml:space="preserve">Adaptació de la formació a les demandes </v>
      </c>
      <c r="D20" s="6"/>
      <c r="E20" s="6"/>
      <c r="F20" s="6"/>
      <c r="G20" s="11">
        <f>SUBTOTAL(9,$G$17:$G$18)</f>
        <v>360292.13</v>
      </c>
      <c r="H20" s="11">
        <f>SUBTOTAL(9,$H$17:$H$18)</f>
        <v>120040.13</v>
      </c>
      <c r="I20" s="11">
        <f>SUBTOTAL(9,$I$17:$I$18)</f>
        <v>0</v>
      </c>
      <c r="J20" s="11">
        <f>SUBTOTAL(9,$J$17:$J$18)</f>
        <v>0</v>
      </c>
      <c r="K20" s="11">
        <f>SUBTOTAL(9,$K$17:$K$18)</f>
        <v>240252</v>
      </c>
    </row>
    <row r="21" spans="1:11" outlineLevel="4" x14ac:dyDescent="0.2">
      <c r="A21" s="6" t="s">
        <v>11</v>
      </c>
      <c r="B21" s="6" t="s">
        <v>43</v>
      </c>
      <c r="C21" s="6" t="str">
        <f>IF(NOT(ISBLANK(E21)), (MID(E21,1,2)+0) &amp; "." &amp; (MID(E21,3,2)+0), IF(NOT(ISBLANK(B21)),MID(B21,6,40),""))</f>
        <v>1.3</v>
      </c>
      <c r="D21" s="6" t="s">
        <v>44</v>
      </c>
      <c r="E21" s="6" t="s">
        <v>45</v>
      </c>
      <c r="F21" s="6" t="s">
        <v>46</v>
      </c>
      <c r="G21" s="7">
        <v>4000</v>
      </c>
      <c r="H21" s="7">
        <v>4000</v>
      </c>
      <c r="I21" s="7">
        <v>0</v>
      </c>
      <c r="J21" s="7">
        <v>0</v>
      </c>
      <c r="K21" s="7">
        <v>0</v>
      </c>
    </row>
    <row r="22" spans="1:11" outlineLevel="4" x14ac:dyDescent="0.2">
      <c r="A22" s="6" t="s">
        <v>11</v>
      </c>
      <c r="B22" s="6" t="s">
        <v>43</v>
      </c>
      <c r="C22" s="6" t="str">
        <f>IF(NOT(ISBLANK(E22)), (MID(E22,1,2)+0) &amp; "." &amp; (MID(E22,3,2)+0), IF(NOT(ISBLANK(B22)),MID(B22,6,40),""))</f>
        <v>1.3</v>
      </c>
      <c r="D22" s="6" t="s">
        <v>47</v>
      </c>
      <c r="E22" s="6" t="s">
        <v>48</v>
      </c>
      <c r="F22" s="6" t="s">
        <v>49</v>
      </c>
      <c r="G22" s="7">
        <v>229473.42</v>
      </c>
      <c r="H22" s="7">
        <v>229473.42</v>
      </c>
      <c r="I22" s="7">
        <v>0</v>
      </c>
      <c r="J22" s="7">
        <v>0</v>
      </c>
      <c r="K22" s="7">
        <v>0</v>
      </c>
    </row>
    <row r="23" spans="1:11" outlineLevel="4" x14ac:dyDescent="0.2">
      <c r="A23" s="6" t="s">
        <v>11</v>
      </c>
      <c r="B23" s="6" t="s">
        <v>43</v>
      </c>
      <c r="C23" s="6" t="str">
        <f>IF(NOT(ISBLANK(E23)), (MID(E23,1,2)+0) &amp; "." &amp; (MID(E23,3,2)+0), IF(NOT(ISBLANK(B23)),MID(B23,6,40),""))</f>
        <v>1.3</v>
      </c>
      <c r="D23" s="6" t="s">
        <v>13</v>
      </c>
      <c r="E23" s="6" t="s">
        <v>50</v>
      </c>
      <c r="F23" s="6" t="s">
        <v>51</v>
      </c>
      <c r="G23" s="7">
        <v>69525.460000000006</v>
      </c>
      <c r="H23" s="7">
        <v>69525.460000000006</v>
      </c>
      <c r="I23" s="7">
        <v>0</v>
      </c>
      <c r="J23" s="7">
        <v>0</v>
      </c>
      <c r="K23" s="7">
        <v>0</v>
      </c>
    </row>
    <row r="24" spans="1:11" outlineLevel="4" x14ac:dyDescent="0.2">
      <c r="A24" s="6"/>
      <c r="B24" s="6"/>
      <c r="C24" s="6"/>
      <c r="D24" s="6"/>
      <c r="E24" s="6"/>
      <c r="F24" s="6"/>
      <c r="G24" s="7"/>
      <c r="H24" s="7"/>
      <c r="I24" s="7"/>
      <c r="J24" s="7"/>
      <c r="K24" s="7"/>
    </row>
    <row r="25" spans="1:11" outlineLevel="3" x14ac:dyDescent="0.2">
      <c r="A25" s="6"/>
      <c r="B25" s="10" t="s">
        <v>52</v>
      </c>
      <c r="C25" s="8" t="str">
        <f t="shared" ref="C25:C32" si="1">IF(NOT(ISBLANK(E25)), (MID(E25,1,2)+0) &amp; "." &amp; (MID(E25,3,2)+0), IF(NOT(ISBLANK(B25)),MID(B25,6,40),""))</f>
        <v>Programació de màsters i doctorats d'alt</v>
      </c>
      <c r="D25" s="6"/>
      <c r="E25" s="6"/>
      <c r="F25" s="6"/>
      <c r="G25" s="11">
        <f>SUBTOTAL(9,$G$21:$G$23)</f>
        <v>302998.88</v>
      </c>
      <c r="H25" s="11">
        <f>SUBTOTAL(9,$H$21:$H$23)</f>
        <v>302998.88</v>
      </c>
      <c r="I25" s="11">
        <f>SUBTOTAL(9,$I$21:$I$23)</f>
        <v>0</v>
      </c>
      <c r="J25" s="11">
        <f>SUBTOTAL(9,$J$21:$J$23)</f>
        <v>0</v>
      </c>
      <c r="K25" s="11">
        <f>SUBTOTAL(9,$K$21:$K$23)</f>
        <v>0</v>
      </c>
    </row>
    <row r="26" spans="1:11" outlineLevel="4" x14ac:dyDescent="0.2">
      <c r="A26" s="6" t="s">
        <v>11</v>
      </c>
      <c r="B26" s="6" t="s">
        <v>53</v>
      </c>
      <c r="C26" s="6" t="str">
        <f t="shared" si="1"/>
        <v>1.4</v>
      </c>
      <c r="D26" s="6" t="s">
        <v>54</v>
      </c>
      <c r="E26" s="6" t="s">
        <v>55</v>
      </c>
      <c r="F26" s="6" t="s">
        <v>56</v>
      </c>
      <c r="G26" s="7">
        <v>953528</v>
      </c>
      <c r="H26" s="7">
        <v>0</v>
      </c>
      <c r="I26" s="7">
        <v>61528</v>
      </c>
      <c r="J26" s="7">
        <v>0</v>
      </c>
      <c r="K26" s="7">
        <v>892000</v>
      </c>
    </row>
    <row r="27" spans="1:11" outlineLevel="4" x14ac:dyDescent="0.2">
      <c r="A27" s="6" t="s">
        <v>11</v>
      </c>
      <c r="B27" s="6" t="s">
        <v>53</v>
      </c>
      <c r="C27" s="6" t="str">
        <f t="shared" si="1"/>
        <v>1.4</v>
      </c>
      <c r="D27" s="6" t="s">
        <v>54</v>
      </c>
      <c r="E27" s="6" t="s">
        <v>57</v>
      </c>
      <c r="F27" s="6" t="s">
        <v>58</v>
      </c>
      <c r="G27" s="7">
        <v>41200</v>
      </c>
      <c r="H27" s="7">
        <v>0</v>
      </c>
      <c r="I27" s="7">
        <v>5000</v>
      </c>
      <c r="J27" s="7">
        <v>0</v>
      </c>
      <c r="K27" s="7">
        <v>36200</v>
      </c>
    </row>
    <row r="28" spans="1:11" outlineLevel="4" x14ac:dyDescent="0.2">
      <c r="A28" s="6" t="s">
        <v>11</v>
      </c>
      <c r="B28" s="6" t="s">
        <v>53</v>
      </c>
      <c r="C28" s="6" t="str">
        <f t="shared" si="1"/>
        <v>1.4</v>
      </c>
      <c r="D28" s="6" t="s">
        <v>13</v>
      </c>
      <c r="E28" s="6" t="s">
        <v>59</v>
      </c>
      <c r="F28" s="6" t="s">
        <v>60</v>
      </c>
      <c r="G28" s="7">
        <v>3291.76</v>
      </c>
      <c r="H28" s="7">
        <v>3291.76</v>
      </c>
      <c r="I28" s="7">
        <v>0</v>
      </c>
      <c r="J28" s="7">
        <v>0</v>
      </c>
      <c r="K28" s="7">
        <v>0</v>
      </c>
    </row>
    <row r="29" spans="1:11" ht="45" outlineLevel="4" x14ac:dyDescent="0.2">
      <c r="A29" s="6" t="s">
        <v>11</v>
      </c>
      <c r="B29" s="6" t="s">
        <v>53</v>
      </c>
      <c r="C29" s="6" t="str">
        <f t="shared" si="1"/>
        <v>1.4</v>
      </c>
      <c r="D29" s="9" t="s">
        <v>61</v>
      </c>
      <c r="E29" s="6" t="s">
        <v>62</v>
      </c>
      <c r="F29" s="6" t="s">
        <v>63</v>
      </c>
      <c r="G29" s="7">
        <v>21616.44</v>
      </c>
      <c r="H29" s="7">
        <v>12116.44</v>
      </c>
      <c r="I29" s="7">
        <v>0</v>
      </c>
      <c r="J29" s="7">
        <v>0</v>
      </c>
      <c r="K29" s="7">
        <v>9500</v>
      </c>
    </row>
    <row r="30" spans="1:11" outlineLevel="4" x14ac:dyDescent="0.2">
      <c r="A30" s="6" t="s">
        <v>11</v>
      </c>
      <c r="B30" s="6" t="s">
        <v>53</v>
      </c>
      <c r="C30" s="6" t="str">
        <f t="shared" si="1"/>
        <v>1.4</v>
      </c>
      <c r="D30" s="6" t="s">
        <v>64</v>
      </c>
      <c r="E30" s="6" t="s">
        <v>65</v>
      </c>
      <c r="F30" s="6" t="s">
        <v>66</v>
      </c>
      <c r="G30" s="7">
        <v>7725</v>
      </c>
      <c r="H30" s="7">
        <v>2425</v>
      </c>
      <c r="I30" s="7">
        <v>300</v>
      </c>
      <c r="J30" s="7">
        <v>0</v>
      </c>
      <c r="K30" s="7">
        <v>5000</v>
      </c>
    </row>
    <row r="31" spans="1:11" outlineLevel="4" x14ac:dyDescent="0.2">
      <c r="A31" s="6" t="s">
        <v>11</v>
      </c>
      <c r="B31" s="6" t="s">
        <v>53</v>
      </c>
      <c r="C31" s="6" t="str">
        <f t="shared" si="1"/>
        <v>1.4</v>
      </c>
      <c r="D31" s="6" t="s">
        <v>67</v>
      </c>
      <c r="E31" s="6" t="s">
        <v>68</v>
      </c>
      <c r="F31" s="6" t="s">
        <v>69</v>
      </c>
      <c r="G31" s="7">
        <v>60500</v>
      </c>
      <c r="H31" s="7">
        <v>0</v>
      </c>
      <c r="I31" s="7">
        <v>25500</v>
      </c>
      <c r="J31" s="7">
        <v>0</v>
      </c>
      <c r="K31" s="7">
        <v>35000</v>
      </c>
    </row>
    <row r="32" spans="1:11" outlineLevel="4" x14ac:dyDescent="0.2">
      <c r="A32" s="6" t="s">
        <v>11</v>
      </c>
      <c r="B32" s="6" t="s">
        <v>53</v>
      </c>
      <c r="C32" s="6" t="str">
        <f t="shared" si="1"/>
        <v>1.4</v>
      </c>
      <c r="D32" s="6" t="s">
        <v>54</v>
      </c>
      <c r="E32" s="6" t="s">
        <v>70</v>
      </c>
      <c r="F32" s="6" t="s">
        <v>71</v>
      </c>
      <c r="G32" s="7">
        <v>712.5</v>
      </c>
      <c r="H32" s="7">
        <v>712.5</v>
      </c>
      <c r="I32" s="7">
        <v>0</v>
      </c>
      <c r="J32" s="7">
        <v>0</v>
      </c>
      <c r="K32" s="7">
        <v>0</v>
      </c>
    </row>
    <row r="33" spans="1:11" outlineLevel="4" x14ac:dyDescent="0.2">
      <c r="A33" s="6"/>
      <c r="B33" s="6"/>
      <c r="C33" s="6"/>
      <c r="D33" s="6"/>
      <c r="E33" s="6"/>
      <c r="F33" s="6"/>
      <c r="G33" s="7"/>
      <c r="H33" s="7"/>
      <c r="I33" s="7"/>
      <c r="J33" s="7"/>
      <c r="K33" s="7"/>
    </row>
    <row r="34" spans="1:11" outlineLevel="3" x14ac:dyDescent="0.2">
      <c r="A34" s="6"/>
      <c r="B34" s="10" t="s">
        <v>72</v>
      </c>
      <c r="C34" s="8" t="str">
        <f>IF(NOT(ISBLANK(E34)), (MID(E34,1,2)+0) &amp; "." &amp; (MID(E34,3,2)+0), IF(NOT(ISBLANK(B34)),MID(B34,6,40),""))</f>
        <v>Formació contínua com a aposta estratègi</v>
      </c>
      <c r="D34" s="6"/>
      <c r="E34" s="6"/>
      <c r="F34" s="6"/>
      <c r="G34" s="11">
        <f>SUBTOTAL(9,$G$26:$G$32)</f>
        <v>1088573.7</v>
      </c>
      <c r="H34" s="11">
        <f>SUBTOTAL(9,$H$26:$H$32)</f>
        <v>18545.7</v>
      </c>
      <c r="I34" s="11">
        <f>SUBTOTAL(9,$I$26:$I$32)</f>
        <v>92328</v>
      </c>
      <c r="J34" s="11">
        <f>SUBTOTAL(9,$J$26:$J$32)</f>
        <v>0</v>
      </c>
      <c r="K34" s="11">
        <f>SUBTOTAL(9,$K$26:$K$32)</f>
        <v>977700</v>
      </c>
    </row>
    <row r="35" spans="1:11" outlineLevel="4" x14ac:dyDescent="0.2">
      <c r="A35" s="6" t="s">
        <v>11</v>
      </c>
      <c r="B35" s="6" t="s">
        <v>73</v>
      </c>
      <c r="C35" s="6" t="str">
        <f>IF(NOT(ISBLANK(E35)), (MID(E35,1,2)+0) &amp; "." &amp; (MID(E35,3,2)+0), IF(NOT(ISBLANK(B35)),MID(B35,6,40),""))</f>
        <v>1.5</v>
      </c>
      <c r="D35" s="6" t="s">
        <v>74</v>
      </c>
      <c r="E35" s="6" t="s">
        <v>75</v>
      </c>
      <c r="F35" s="6" t="s">
        <v>76</v>
      </c>
      <c r="G35" s="7">
        <v>211240.25</v>
      </c>
      <c r="H35" s="7">
        <v>8320.25</v>
      </c>
      <c r="I35" s="7">
        <v>28000</v>
      </c>
      <c r="J35" s="7">
        <v>0</v>
      </c>
      <c r="K35" s="7">
        <v>174920</v>
      </c>
    </row>
    <row r="36" spans="1:11" outlineLevel="4" x14ac:dyDescent="0.2">
      <c r="A36" s="6" t="s">
        <v>11</v>
      </c>
      <c r="B36" s="6" t="s">
        <v>73</v>
      </c>
      <c r="C36" s="6" t="str">
        <f>IF(NOT(ISBLANK(E36)), (MID(E36,1,2)+0) &amp; "." &amp; (MID(E36,3,2)+0), IF(NOT(ISBLANK(B36)),MID(B36,6,40),""))</f>
        <v>1.5</v>
      </c>
      <c r="D36" s="6" t="s">
        <v>44</v>
      </c>
      <c r="E36" s="6" t="s">
        <v>77</v>
      </c>
      <c r="F36" s="6" t="s">
        <v>78</v>
      </c>
      <c r="G36" s="7">
        <v>5000</v>
      </c>
      <c r="H36" s="7">
        <v>5000</v>
      </c>
      <c r="I36" s="7">
        <v>0</v>
      </c>
      <c r="J36" s="7">
        <v>0</v>
      </c>
      <c r="K36" s="7">
        <v>0</v>
      </c>
    </row>
    <row r="37" spans="1:11" outlineLevel="4" x14ac:dyDescent="0.2">
      <c r="A37" s="6"/>
      <c r="B37" s="6"/>
      <c r="C37" s="6"/>
      <c r="D37" s="6"/>
      <c r="E37" s="6"/>
      <c r="F37" s="6"/>
      <c r="G37" s="7"/>
      <c r="H37" s="7"/>
      <c r="I37" s="7"/>
      <c r="J37" s="7"/>
      <c r="K37" s="7"/>
    </row>
    <row r="38" spans="1:11" outlineLevel="3" x14ac:dyDescent="0.2">
      <c r="A38" s="6"/>
      <c r="B38" s="10" t="s">
        <v>79</v>
      </c>
      <c r="C38" s="8" t="str">
        <f>IF(NOT(ISBLANK(E38)), (MID(E38,1,2)+0) &amp; "." &amp; (MID(E38,3,2)+0), IF(NOT(ISBLANK(B38)),MID(B38,6,40),""))</f>
        <v>Facilitar l'ocupabilitat dels estudiants</v>
      </c>
      <c r="D38" s="6"/>
      <c r="E38" s="6"/>
      <c r="F38" s="6"/>
      <c r="G38" s="11">
        <f>SUBTOTAL(9,$G$35:$G$36)</f>
        <v>216240.25</v>
      </c>
      <c r="H38" s="11">
        <f>SUBTOTAL(9,$H$35:$H$36)</f>
        <v>13320.25</v>
      </c>
      <c r="I38" s="11">
        <f>SUBTOTAL(9,$I$35:$I$36)</f>
        <v>28000</v>
      </c>
      <c r="J38" s="11">
        <f>SUBTOTAL(9,$J$35:$J$36)</f>
        <v>0</v>
      </c>
      <c r="K38" s="11">
        <f>SUBTOTAL(9,$K$35:$K$36)</f>
        <v>174920</v>
      </c>
    </row>
    <row r="39" spans="1:11" outlineLevel="2" x14ac:dyDescent="0.2">
      <c r="A39" s="10" t="s">
        <v>80</v>
      </c>
      <c r="B39" s="10"/>
      <c r="C39" s="8" t="str">
        <f>"TOTAL PROGRAMA " &amp; UPPER(MID(A39,2,100))</f>
        <v>TOTAL PROGRAMA 1 DOCÈNCIA, APRENENTATGE I OCUPABILITAT RESULTADO</v>
      </c>
      <c r="D39" s="6"/>
      <c r="E39" s="6"/>
      <c r="F39" s="6"/>
      <c r="G39" s="11">
        <f>SUBTOTAL(9,$G$6:$G$38)</f>
        <v>2931331.5199999996</v>
      </c>
      <c r="H39" s="11">
        <f>SUBTOTAL(9,$H$6:$H$38)</f>
        <v>1148731.52</v>
      </c>
      <c r="I39" s="11">
        <f>SUBTOTAL(9,$I$6:$I$38)</f>
        <v>180328</v>
      </c>
      <c r="J39" s="11">
        <f>SUBTOTAL(9,$J$6:$J$38)</f>
        <v>2000</v>
      </c>
      <c r="K39" s="11">
        <f>SUBTOTAL(9,$K$6:$K$38)</f>
        <v>1600272</v>
      </c>
    </row>
    <row r="40" spans="1:11" outlineLevel="2" x14ac:dyDescent="0.2">
      <c r="A40" s="10"/>
      <c r="B40" s="10"/>
      <c r="C40" s="6"/>
      <c r="D40" s="6"/>
      <c r="E40" s="6"/>
      <c r="F40" s="6"/>
      <c r="G40" s="11"/>
      <c r="H40" s="11"/>
      <c r="I40" s="11"/>
      <c r="J40" s="11"/>
      <c r="K40" s="11"/>
    </row>
    <row r="41" spans="1:11" outlineLevel="2" x14ac:dyDescent="0.2">
      <c r="A41" s="10"/>
      <c r="B41" s="10"/>
      <c r="C41" s="8" t="str">
        <f>MID(A42,2,100)</f>
        <v>2 Recerca i transferència de coneixement</v>
      </c>
      <c r="D41" s="6"/>
      <c r="E41" s="6"/>
      <c r="F41" s="6"/>
      <c r="G41" s="11"/>
      <c r="H41" s="11"/>
      <c r="I41" s="11"/>
      <c r="J41" s="11"/>
      <c r="K41" s="11"/>
    </row>
    <row r="42" spans="1:11" outlineLevel="4" x14ac:dyDescent="0.2">
      <c r="A42" s="6" t="s">
        <v>81</v>
      </c>
      <c r="B42" s="6" t="s">
        <v>82</v>
      </c>
      <c r="C42" s="6" t="str">
        <f>IF(NOT(ISBLANK(E42)), (MID(E42,1,2)+0) &amp; "." &amp; (MID(E42,3,2)+0), IF(NOT(ISBLANK(B42)),MID(B42,6,40),""))</f>
        <v>2.1</v>
      </c>
      <c r="D42" s="6" t="s">
        <v>83</v>
      </c>
      <c r="E42" s="6" t="s">
        <v>84</v>
      </c>
      <c r="F42" s="6" t="s">
        <v>85</v>
      </c>
      <c r="G42" s="7">
        <v>110000</v>
      </c>
      <c r="H42" s="7">
        <v>110000</v>
      </c>
      <c r="I42" s="7">
        <v>0</v>
      </c>
      <c r="J42" s="7">
        <v>0</v>
      </c>
      <c r="K42" s="7">
        <v>0</v>
      </c>
    </row>
    <row r="43" spans="1:11" outlineLevel="4" x14ac:dyDescent="0.2">
      <c r="A43" s="6"/>
      <c r="B43" s="6"/>
      <c r="C43" s="6"/>
      <c r="D43" s="6"/>
      <c r="E43" s="6"/>
      <c r="F43" s="6"/>
      <c r="G43" s="7"/>
      <c r="H43" s="7"/>
      <c r="I43" s="7"/>
      <c r="J43" s="7"/>
      <c r="K43" s="7"/>
    </row>
    <row r="44" spans="1:11" outlineLevel="3" x14ac:dyDescent="0.2">
      <c r="A44" s="6"/>
      <c r="B44" s="10" t="s">
        <v>86</v>
      </c>
      <c r="C44" s="8" t="str">
        <f>IF(NOT(ISBLANK(E44)), (MID(E44,1,2)+0) &amp; "." &amp; (MID(E44,3,2)+0), IF(NOT(ISBLANK(B44)),MID(B44,6,40),""))</f>
        <v xml:space="preserve">Model de recerca que integri els àmbits </v>
      </c>
      <c r="D44" s="6"/>
      <c r="E44" s="6"/>
      <c r="F44" s="6"/>
      <c r="G44" s="11">
        <f>SUBTOTAL(9,$G$42:$G$42)</f>
        <v>110000</v>
      </c>
      <c r="H44" s="11">
        <f>SUBTOTAL(9,$H$42:$H$42)</f>
        <v>110000</v>
      </c>
      <c r="I44" s="11">
        <f>SUBTOTAL(9,$I$42:$I$42)</f>
        <v>0</v>
      </c>
      <c r="J44" s="11">
        <f>SUBTOTAL(9,$J$42:$J$42)</f>
        <v>0</v>
      </c>
      <c r="K44" s="11">
        <f>SUBTOTAL(9,$K$42:$K$42)</f>
        <v>0</v>
      </c>
    </row>
    <row r="45" spans="1:11" outlineLevel="4" x14ac:dyDescent="0.2">
      <c r="A45" s="6" t="s">
        <v>81</v>
      </c>
      <c r="B45" s="6" t="s">
        <v>87</v>
      </c>
      <c r="C45" s="6" t="str">
        <f>IF(NOT(ISBLANK(E45)), (MID(E45,1,2)+0) &amp; "." &amp; (MID(E45,3,2)+0), IF(NOT(ISBLANK(B45)),MID(B45,6,40),""))</f>
        <v>2.2</v>
      </c>
      <c r="D45" s="9" t="s">
        <v>88</v>
      </c>
      <c r="E45" s="6" t="s">
        <v>89</v>
      </c>
      <c r="F45" s="6" t="s">
        <v>90</v>
      </c>
      <c r="G45" s="7">
        <v>5354084.91</v>
      </c>
      <c r="H45" s="7">
        <v>1388586.52</v>
      </c>
      <c r="I45" s="7">
        <v>1896275.45</v>
      </c>
      <c r="J45" s="7">
        <v>2069222.94</v>
      </c>
      <c r="K45" s="7">
        <v>0</v>
      </c>
    </row>
    <row r="46" spans="1:11" outlineLevel="4" x14ac:dyDescent="0.2">
      <c r="A46" s="6"/>
      <c r="B46" s="6"/>
      <c r="C46" s="6"/>
      <c r="D46" s="6"/>
      <c r="E46" s="6"/>
      <c r="F46" s="6"/>
      <c r="G46" s="7"/>
      <c r="H46" s="7"/>
      <c r="I46" s="7"/>
      <c r="J46" s="7"/>
      <c r="K46" s="7"/>
    </row>
    <row r="47" spans="1:11" outlineLevel="3" x14ac:dyDescent="0.2">
      <c r="A47" s="6"/>
      <c r="B47" s="10" t="s">
        <v>91</v>
      </c>
      <c r="C47" s="8" t="str">
        <f t="shared" ref="C47:C70" si="2">IF(NOT(ISBLANK(E47)), (MID(E47,1,2)+0) &amp; "." &amp; (MID(E47,3,2)+0), IF(NOT(ISBLANK(B47)),MID(B47,6,40),""))</f>
        <v>Incorporació de personal investigador co</v>
      </c>
      <c r="D47" s="6"/>
      <c r="E47" s="6"/>
      <c r="F47" s="6"/>
      <c r="G47" s="11">
        <f>SUBTOTAL(9,$G$45:$G$45)</f>
        <v>5354084.91</v>
      </c>
      <c r="H47" s="11">
        <f>SUBTOTAL(9,$H$45:$H$45)</f>
        <v>1388586.52</v>
      </c>
      <c r="I47" s="11">
        <f>SUBTOTAL(9,$I$45:$I$45)</f>
        <v>1896275.45</v>
      </c>
      <c r="J47" s="11">
        <f>SUBTOTAL(9,$J$45:$J$45)</f>
        <v>2069222.94</v>
      </c>
      <c r="K47" s="11">
        <f>SUBTOTAL(9,$K$45:$K$45)</f>
        <v>0</v>
      </c>
    </row>
    <row r="48" spans="1:11" outlineLevel="4" x14ac:dyDescent="0.2">
      <c r="A48" s="6" t="s">
        <v>81</v>
      </c>
      <c r="B48" s="6" t="s">
        <v>92</v>
      </c>
      <c r="C48" s="6" t="str">
        <f t="shared" si="2"/>
        <v>2.3</v>
      </c>
      <c r="D48" s="6" t="s">
        <v>83</v>
      </c>
      <c r="E48" s="6" t="s">
        <v>93</v>
      </c>
      <c r="F48" s="6" t="s">
        <v>94</v>
      </c>
      <c r="G48" s="7">
        <v>8075</v>
      </c>
      <c r="H48" s="7">
        <v>8075</v>
      </c>
      <c r="I48" s="7">
        <v>0</v>
      </c>
      <c r="J48" s="7">
        <v>0</v>
      </c>
      <c r="K48" s="7">
        <v>0</v>
      </c>
    </row>
    <row r="49" spans="1:11" outlineLevel="4" x14ac:dyDescent="0.2">
      <c r="A49" s="6" t="s">
        <v>81</v>
      </c>
      <c r="B49" s="6" t="s">
        <v>92</v>
      </c>
      <c r="C49" s="6" t="str">
        <f t="shared" si="2"/>
        <v>2.3</v>
      </c>
      <c r="D49" s="6" t="s">
        <v>95</v>
      </c>
      <c r="E49" s="6" t="s">
        <v>96</v>
      </c>
      <c r="F49" s="6" t="s">
        <v>97</v>
      </c>
      <c r="G49" s="7">
        <v>21229.29</v>
      </c>
      <c r="H49" s="7">
        <v>21229.29</v>
      </c>
      <c r="I49" s="7">
        <v>0</v>
      </c>
      <c r="J49" s="7">
        <v>0</v>
      </c>
      <c r="K49" s="7">
        <v>0</v>
      </c>
    </row>
    <row r="50" spans="1:11" outlineLevel="4" x14ac:dyDescent="0.2">
      <c r="A50" s="6" t="s">
        <v>81</v>
      </c>
      <c r="B50" s="6" t="s">
        <v>92</v>
      </c>
      <c r="C50" s="6" t="str">
        <f t="shared" si="2"/>
        <v>2.3</v>
      </c>
      <c r="D50" s="6" t="s">
        <v>83</v>
      </c>
      <c r="E50" s="6" t="s">
        <v>98</v>
      </c>
      <c r="F50" s="6" t="s">
        <v>99</v>
      </c>
      <c r="G50" s="7">
        <v>135000</v>
      </c>
      <c r="H50" s="7">
        <v>135000</v>
      </c>
      <c r="I50" s="7">
        <v>0</v>
      </c>
      <c r="J50" s="7">
        <v>0</v>
      </c>
      <c r="K50" s="7">
        <v>0</v>
      </c>
    </row>
    <row r="51" spans="1:11" outlineLevel="4" x14ac:dyDescent="0.2">
      <c r="A51" s="6" t="s">
        <v>81</v>
      </c>
      <c r="B51" s="6" t="s">
        <v>92</v>
      </c>
      <c r="C51" s="6" t="str">
        <f t="shared" si="2"/>
        <v>2.3</v>
      </c>
      <c r="D51" s="6" t="s">
        <v>83</v>
      </c>
      <c r="E51" s="6" t="s">
        <v>100</v>
      </c>
      <c r="F51" s="6" t="s">
        <v>101</v>
      </c>
      <c r="G51" s="7">
        <v>6200</v>
      </c>
      <c r="H51" s="7">
        <v>6200</v>
      </c>
      <c r="I51" s="7">
        <v>0</v>
      </c>
      <c r="J51" s="7">
        <v>0</v>
      </c>
      <c r="K51" s="7">
        <v>0</v>
      </c>
    </row>
    <row r="52" spans="1:11" outlineLevel="4" x14ac:dyDescent="0.2">
      <c r="A52" s="6" t="s">
        <v>81</v>
      </c>
      <c r="B52" s="6" t="s">
        <v>92</v>
      </c>
      <c r="C52" s="6" t="str">
        <f t="shared" si="2"/>
        <v>2.3</v>
      </c>
      <c r="D52" s="6" t="s">
        <v>83</v>
      </c>
      <c r="E52" s="6" t="s">
        <v>102</v>
      </c>
      <c r="F52" s="6" t="s">
        <v>103</v>
      </c>
      <c r="G52" s="7">
        <v>6000</v>
      </c>
      <c r="H52" s="7">
        <v>6000</v>
      </c>
      <c r="I52" s="7">
        <v>0</v>
      </c>
      <c r="J52" s="7">
        <v>0</v>
      </c>
      <c r="K52" s="7">
        <v>0</v>
      </c>
    </row>
    <row r="53" spans="1:11" outlineLevel="4" x14ac:dyDescent="0.2">
      <c r="A53" s="6" t="s">
        <v>81</v>
      </c>
      <c r="B53" s="6" t="s">
        <v>92</v>
      </c>
      <c r="C53" s="6" t="str">
        <f t="shared" si="2"/>
        <v>2.3</v>
      </c>
      <c r="D53" s="6" t="s">
        <v>104</v>
      </c>
      <c r="E53" s="6" t="s">
        <v>105</v>
      </c>
      <c r="F53" s="6" t="s">
        <v>106</v>
      </c>
      <c r="G53" s="7">
        <v>16530</v>
      </c>
      <c r="H53" s="7">
        <v>16530</v>
      </c>
      <c r="I53" s="7">
        <v>0</v>
      </c>
      <c r="J53" s="7">
        <v>0</v>
      </c>
      <c r="K53" s="7">
        <v>0</v>
      </c>
    </row>
    <row r="54" spans="1:11" outlineLevel="4" x14ac:dyDescent="0.2">
      <c r="A54" s="6" t="s">
        <v>81</v>
      </c>
      <c r="B54" s="6" t="s">
        <v>92</v>
      </c>
      <c r="C54" s="6" t="str">
        <f t="shared" si="2"/>
        <v>2.3</v>
      </c>
      <c r="D54" s="6" t="s">
        <v>104</v>
      </c>
      <c r="E54" s="6" t="s">
        <v>107</v>
      </c>
      <c r="F54" s="6" t="s">
        <v>108</v>
      </c>
      <c r="G54" s="7">
        <v>9440.6299999999992</v>
      </c>
      <c r="H54" s="7">
        <v>9440.6299999999992</v>
      </c>
      <c r="I54" s="7">
        <v>0</v>
      </c>
      <c r="J54" s="7">
        <v>0</v>
      </c>
      <c r="K54" s="7">
        <v>0</v>
      </c>
    </row>
    <row r="55" spans="1:11" outlineLevel="4" x14ac:dyDescent="0.2">
      <c r="A55" s="6" t="s">
        <v>81</v>
      </c>
      <c r="B55" s="6" t="s">
        <v>92</v>
      </c>
      <c r="C55" s="6" t="str">
        <f t="shared" si="2"/>
        <v>2.3</v>
      </c>
      <c r="D55" s="6" t="s">
        <v>83</v>
      </c>
      <c r="E55" s="6" t="s">
        <v>109</v>
      </c>
      <c r="F55" s="6" t="s">
        <v>110</v>
      </c>
      <c r="G55" s="7">
        <v>14500</v>
      </c>
      <c r="H55" s="7">
        <v>14500</v>
      </c>
      <c r="I55" s="7">
        <v>0</v>
      </c>
      <c r="J55" s="7">
        <v>0</v>
      </c>
      <c r="K55" s="7">
        <v>0</v>
      </c>
    </row>
    <row r="56" spans="1:11" outlineLevel="4" x14ac:dyDescent="0.2">
      <c r="A56" s="6" t="s">
        <v>81</v>
      </c>
      <c r="B56" s="6" t="s">
        <v>92</v>
      </c>
      <c r="C56" s="6" t="str">
        <f t="shared" si="2"/>
        <v>2.3</v>
      </c>
      <c r="D56" s="6" t="s">
        <v>83</v>
      </c>
      <c r="E56" s="6" t="s">
        <v>111</v>
      </c>
      <c r="F56" s="6" t="s">
        <v>112</v>
      </c>
      <c r="G56" s="7">
        <v>51533.120000000003</v>
      </c>
      <c r="H56" s="7">
        <v>0</v>
      </c>
      <c r="I56" s="7">
        <v>20000</v>
      </c>
      <c r="J56" s="7">
        <v>31533.119999999999</v>
      </c>
      <c r="K56" s="7">
        <v>0</v>
      </c>
    </row>
    <row r="57" spans="1:11" outlineLevel="4" x14ac:dyDescent="0.2">
      <c r="A57" s="6" t="s">
        <v>81</v>
      </c>
      <c r="B57" s="6" t="s">
        <v>92</v>
      </c>
      <c r="C57" s="6" t="str">
        <f t="shared" si="2"/>
        <v>2.3</v>
      </c>
      <c r="D57" s="6" t="s">
        <v>83</v>
      </c>
      <c r="E57" s="6" t="s">
        <v>113</v>
      </c>
      <c r="F57" s="6" t="s">
        <v>114</v>
      </c>
      <c r="G57" s="7">
        <v>22500</v>
      </c>
      <c r="H57" s="7">
        <v>0</v>
      </c>
      <c r="I57" s="7">
        <v>22500</v>
      </c>
      <c r="J57" s="7">
        <v>0</v>
      </c>
      <c r="K57" s="7">
        <v>0</v>
      </c>
    </row>
    <row r="58" spans="1:11" ht="22.5" outlineLevel="4" x14ac:dyDescent="0.2">
      <c r="A58" s="6" t="s">
        <v>81</v>
      </c>
      <c r="B58" s="6" t="s">
        <v>92</v>
      </c>
      <c r="C58" s="6" t="str">
        <f t="shared" si="2"/>
        <v>2.3</v>
      </c>
      <c r="D58" s="9" t="s">
        <v>115</v>
      </c>
      <c r="E58" s="6" t="s">
        <v>116</v>
      </c>
      <c r="F58" s="6" t="s">
        <v>117</v>
      </c>
      <c r="G58" s="7">
        <v>2987250</v>
      </c>
      <c r="H58" s="7">
        <v>529750</v>
      </c>
      <c r="I58" s="7">
        <v>95000</v>
      </c>
      <c r="J58" s="7">
        <v>100000</v>
      </c>
      <c r="K58" s="7">
        <v>2262500</v>
      </c>
    </row>
    <row r="59" spans="1:11" outlineLevel="4" x14ac:dyDescent="0.2">
      <c r="A59" s="6" t="s">
        <v>81</v>
      </c>
      <c r="B59" s="6" t="s">
        <v>92</v>
      </c>
      <c r="C59" s="6" t="str">
        <f t="shared" si="2"/>
        <v>2.3</v>
      </c>
      <c r="D59" s="6" t="s">
        <v>95</v>
      </c>
      <c r="E59" s="6" t="s">
        <v>118</v>
      </c>
      <c r="F59" s="6" t="s">
        <v>119</v>
      </c>
      <c r="G59" s="7">
        <v>3527500</v>
      </c>
      <c r="H59" s="7">
        <v>-877500</v>
      </c>
      <c r="I59" s="7">
        <v>0</v>
      </c>
      <c r="J59" s="7">
        <v>4405000</v>
      </c>
      <c r="K59" s="7">
        <v>0</v>
      </c>
    </row>
    <row r="60" spans="1:11" outlineLevel="4" x14ac:dyDescent="0.2">
      <c r="A60" s="6" t="s">
        <v>81</v>
      </c>
      <c r="B60" s="6" t="s">
        <v>92</v>
      </c>
      <c r="C60" s="6" t="str">
        <f t="shared" si="2"/>
        <v>2.3</v>
      </c>
      <c r="D60" s="6" t="s">
        <v>95</v>
      </c>
      <c r="E60" s="6" t="s">
        <v>120</v>
      </c>
      <c r="F60" s="6" t="s">
        <v>121</v>
      </c>
      <c r="G60" s="7">
        <v>1238450</v>
      </c>
      <c r="H60" s="7">
        <v>218550</v>
      </c>
      <c r="I60" s="7">
        <v>220000</v>
      </c>
      <c r="J60" s="7">
        <v>799900</v>
      </c>
      <c r="K60" s="7">
        <v>0</v>
      </c>
    </row>
    <row r="61" spans="1:11" outlineLevel="4" x14ac:dyDescent="0.2">
      <c r="A61" s="6" t="s">
        <v>81</v>
      </c>
      <c r="B61" s="6" t="s">
        <v>92</v>
      </c>
      <c r="C61" s="6" t="str">
        <f t="shared" si="2"/>
        <v>2.3</v>
      </c>
      <c r="D61" s="6" t="s">
        <v>95</v>
      </c>
      <c r="E61" s="6" t="s">
        <v>122</v>
      </c>
      <c r="F61" s="6" t="s">
        <v>123</v>
      </c>
      <c r="G61" s="7">
        <v>788800</v>
      </c>
      <c r="H61" s="7">
        <v>139200</v>
      </c>
      <c r="I61" s="7">
        <v>0</v>
      </c>
      <c r="J61" s="7">
        <v>649600</v>
      </c>
      <c r="K61" s="7">
        <v>0</v>
      </c>
    </row>
    <row r="62" spans="1:11" outlineLevel="4" x14ac:dyDescent="0.2">
      <c r="A62" s="6" t="s">
        <v>81</v>
      </c>
      <c r="B62" s="6" t="s">
        <v>92</v>
      </c>
      <c r="C62" s="6" t="str">
        <f t="shared" si="2"/>
        <v>2.3</v>
      </c>
      <c r="D62" s="6" t="s">
        <v>83</v>
      </c>
      <c r="E62" s="6" t="s">
        <v>124</v>
      </c>
      <c r="F62" s="6" t="s">
        <v>125</v>
      </c>
      <c r="G62" s="7">
        <v>52000</v>
      </c>
      <c r="H62" s="7">
        <v>0</v>
      </c>
      <c r="I62" s="7">
        <v>52000</v>
      </c>
      <c r="J62" s="7">
        <v>0</v>
      </c>
      <c r="K62" s="7">
        <v>0</v>
      </c>
    </row>
    <row r="63" spans="1:11" outlineLevel="4" x14ac:dyDescent="0.2">
      <c r="A63" s="6" t="s">
        <v>81</v>
      </c>
      <c r="B63" s="6" t="s">
        <v>92</v>
      </c>
      <c r="C63" s="6" t="str">
        <f t="shared" si="2"/>
        <v>2.3</v>
      </c>
      <c r="D63" s="6" t="s">
        <v>104</v>
      </c>
      <c r="E63" s="6" t="s">
        <v>126</v>
      </c>
      <c r="F63" s="6" t="s">
        <v>127</v>
      </c>
      <c r="G63" s="7">
        <v>7500</v>
      </c>
      <c r="H63" s="7">
        <v>7500</v>
      </c>
      <c r="I63" s="7">
        <v>0</v>
      </c>
      <c r="J63" s="7">
        <v>0</v>
      </c>
      <c r="K63" s="7">
        <v>0</v>
      </c>
    </row>
    <row r="64" spans="1:11" outlineLevel="3" x14ac:dyDescent="0.2">
      <c r="A64" s="6"/>
      <c r="B64" s="10" t="s">
        <v>128</v>
      </c>
      <c r="C64" s="8" t="str">
        <f t="shared" si="2"/>
        <v>Efectivitat de la recerca i transferènci</v>
      </c>
      <c r="D64" s="6"/>
      <c r="E64" s="6"/>
      <c r="F64" s="6"/>
      <c r="G64" s="11">
        <f>SUBTOTAL(9,$G$48:$G$63)</f>
        <v>8892508.0399999991</v>
      </c>
      <c r="H64" s="11">
        <f>SUBTOTAL(9,$H$48:$H$63)</f>
        <v>234474.92000000004</v>
      </c>
      <c r="I64" s="11">
        <f>SUBTOTAL(9,$I$48:$I$63)</f>
        <v>409500</v>
      </c>
      <c r="J64" s="11">
        <f>SUBTOTAL(9,$J$48:$J$63)</f>
        <v>5986033.1200000001</v>
      </c>
      <c r="K64" s="11">
        <f>SUBTOTAL(9,$K$48:$K$63)</f>
        <v>2262500</v>
      </c>
    </row>
    <row r="65" spans="1:11" outlineLevel="4" x14ac:dyDescent="0.2">
      <c r="A65" s="6" t="s">
        <v>81</v>
      </c>
      <c r="B65" s="6" t="s">
        <v>129</v>
      </c>
      <c r="C65" s="6" t="str">
        <f t="shared" si="2"/>
        <v>2.4</v>
      </c>
      <c r="D65" s="6" t="s">
        <v>19</v>
      </c>
      <c r="E65" s="6" t="s">
        <v>130</v>
      </c>
      <c r="F65" s="6" t="s">
        <v>131</v>
      </c>
      <c r="G65" s="7">
        <v>241555.06</v>
      </c>
      <c r="H65" s="7">
        <v>233855.06</v>
      </c>
      <c r="I65" s="7">
        <v>0</v>
      </c>
      <c r="J65" s="7">
        <v>0</v>
      </c>
      <c r="K65" s="7">
        <v>7700</v>
      </c>
    </row>
    <row r="66" spans="1:11" outlineLevel="4" x14ac:dyDescent="0.2">
      <c r="A66" s="6" t="s">
        <v>81</v>
      </c>
      <c r="B66" s="6" t="s">
        <v>129</v>
      </c>
      <c r="C66" s="6" t="str">
        <f t="shared" si="2"/>
        <v>2.4</v>
      </c>
      <c r="D66" s="6" t="s">
        <v>132</v>
      </c>
      <c r="E66" s="6" t="s">
        <v>133</v>
      </c>
      <c r="F66" s="6" t="s">
        <v>134</v>
      </c>
      <c r="G66" s="7">
        <v>704000</v>
      </c>
      <c r="H66" s="7">
        <v>142000</v>
      </c>
      <c r="I66" s="7">
        <v>26000</v>
      </c>
      <c r="J66" s="7">
        <v>0</v>
      </c>
      <c r="K66" s="7">
        <v>536000</v>
      </c>
    </row>
    <row r="67" spans="1:11" outlineLevel="4" x14ac:dyDescent="0.2">
      <c r="A67" s="6" t="s">
        <v>81</v>
      </c>
      <c r="B67" s="6" t="s">
        <v>129</v>
      </c>
      <c r="C67" s="6" t="str">
        <f t="shared" si="2"/>
        <v>2.4</v>
      </c>
      <c r="D67" s="6" t="s">
        <v>83</v>
      </c>
      <c r="E67" s="6" t="s">
        <v>135</v>
      </c>
      <c r="F67" s="6" t="s">
        <v>136</v>
      </c>
      <c r="G67" s="7">
        <v>40000</v>
      </c>
      <c r="H67" s="7">
        <v>40000</v>
      </c>
      <c r="I67" s="7">
        <v>0</v>
      </c>
      <c r="J67" s="7">
        <v>0</v>
      </c>
      <c r="K67" s="7">
        <v>0</v>
      </c>
    </row>
    <row r="68" spans="1:11" outlineLevel="4" x14ac:dyDescent="0.2">
      <c r="A68" s="6" t="s">
        <v>81</v>
      </c>
      <c r="B68" s="6" t="s">
        <v>129</v>
      </c>
      <c r="C68" s="6" t="str">
        <f t="shared" si="2"/>
        <v>2.4</v>
      </c>
      <c r="D68" s="6" t="s">
        <v>83</v>
      </c>
      <c r="E68" s="6" t="s">
        <v>137</v>
      </c>
      <c r="F68" s="6" t="s">
        <v>138</v>
      </c>
      <c r="G68" s="7">
        <v>199558.89</v>
      </c>
      <c r="H68" s="7">
        <v>199558.89</v>
      </c>
      <c r="I68" s="7">
        <v>0</v>
      </c>
      <c r="J68" s="7">
        <v>0</v>
      </c>
      <c r="K68" s="7">
        <v>0</v>
      </c>
    </row>
    <row r="69" spans="1:11" outlineLevel="4" x14ac:dyDescent="0.2">
      <c r="A69" s="6" t="s">
        <v>81</v>
      </c>
      <c r="B69" s="6" t="s">
        <v>129</v>
      </c>
      <c r="C69" s="6" t="str">
        <f t="shared" si="2"/>
        <v>2.4</v>
      </c>
      <c r="D69" s="6" t="s">
        <v>83</v>
      </c>
      <c r="E69" s="6" t="s">
        <v>139</v>
      </c>
      <c r="F69" s="6" t="s">
        <v>140</v>
      </c>
      <c r="G69" s="7">
        <v>90000</v>
      </c>
      <c r="H69" s="7">
        <v>90000</v>
      </c>
      <c r="I69" s="7">
        <v>0</v>
      </c>
      <c r="J69" s="7">
        <v>0</v>
      </c>
      <c r="K69" s="7">
        <v>0</v>
      </c>
    </row>
    <row r="70" spans="1:11" outlineLevel="4" x14ac:dyDescent="0.2">
      <c r="A70" s="6" t="s">
        <v>81</v>
      </c>
      <c r="B70" s="6" t="s">
        <v>129</v>
      </c>
      <c r="C70" s="6" t="str">
        <f t="shared" si="2"/>
        <v>2.4</v>
      </c>
      <c r="D70" s="6" t="s">
        <v>83</v>
      </c>
      <c r="E70" s="6" t="s">
        <v>141</v>
      </c>
      <c r="F70" s="6" t="s">
        <v>142</v>
      </c>
      <c r="G70" s="7">
        <v>43948</v>
      </c>
      <c r="H70" s="7">
        <v>43948</v>
      </c>
      <c r="I70" s="7">
        <v>0</v>
      </c>
      <c r="J70" s="7">
        <v>0</v>
      </c>
      <c r="K70" s="7">
        <v>0</v>
      </c>
    </row>
    <row r="71" spans="1:11" outlineLevel="4" x14ac:dyDescent="0.2">
      <c r="A71" s="6"/>
      <c r="B71" s="6"/>
      <c r="C71" s="6"/>
      <c r="D71" s="6"/>
      <c r="E71" s="6"/>
      <c r="F71" s="6"/>
      <c r="G71" s="7"/>
      <c r="H71" s="7"/>
      <c r="I71" s="7"/>
      <c r="J71" s="7"/>
      <c r="K71" s="7"/>
    </row>
    <row r="72" spans="1:11" outlineLevel="3" x14ac:dyDescent="0.2">
      <c r="A72" s="6"/>
      <c r="B72" s="10" t="s">
        <v>143</v>
      </c>
      <c r="C72" s="8" t="str">
        <f>IF(NOT(ISBLANK(E72)), (MID(E72,1,2)+0) &amp; "." &amp; (MID(E72,3,2)+0), IF(NOT(ISBLANK(B72)),MID(B72,6,40),""))</f>
        <v>Dotació de serveis i infraestructures pe</v>
      </c>
      <c r="D72" s="6"/>
      <c r="E72" s="6"/>
      <c r="F72" s="6"/>
      <c r="G72" s="11">
        <f>SUBTOTAL(9,$G$65:$G$70)</f>
        <v>1319061.9500000002</v>
      </c>
      <c r="H72" s="11">
        <f>SUBTOTAL(9,$H$65:$H$70)</f>
        <v>749361.95</v>
      </c>
      <c r="I72" s="11">
        <f>SUBTOTAL(9,$I$65:$I$70)</f>
        <v>26000</v>
      </c>
      <c r="J72" s="11">
        <f>SUBTOTAL(9,$J$65:$J$70)</f>
        <v>0</v>
      </c>
      <c r="K72" s="11">
        <f>SUBTOTAL(9,$K$65:$K$70)</f>
        <v>543700</v>
      </c>
    </row>
    <row r="73" spans="1:11" outlineLevel="4" x14ac:dyDescent="0.2">
      <c r="A73" s="6" t="s">
        <v>81</v>
      </c>
      <c r="B73" s="6" t="s">
        <v>144</v>
      </c>
      <c r="C73" s="6" t="str">
        <f>IF(NOT(ISBLANK(E73)), (MID(E73,1,2)+0) &amp; "." &amp; (MID(E73,3,2)+0), IF(NOT(ISBLANK(B73)),MID(B73,6,40),""))</f>
        <v>2.5</v>
      </c>
      <c r="D73" s="6" t="s">
        <v>145</v>
      </c>
      <c r="E73" s="6" t="s">
        <v>146</v>
      </c>
      <c r="F73" s="6" t="s">
        <v>147</v>
      </c>
      <c r="G73" s="7">
        <v>30000</v>
      </c>
      <c r="H73" s="7">
        <v>30000</v>
      </c>
      <c r="I73" s="7">
        <v>0</v>
      </c>
      <c r="J73" s="7">
        <v>0</v>
      </c>
      <c r="K73" s="7">
        <v>0</v>
      </c>
    </row>
    <row r="74" spans="1:11" outlineLevel="3" x14ac:dyDescent="0.2">
      <c r="A74" s="6"/>
      <c r="B74" s="10" t="s">
        <v>148</v>
      </c>
      <c r="C74" s="12" t="str">
        <f>IF(NOT(ISBLANK(E74)), (MID(E74,1,2)+0) &amp; "." &amp; (MID(E74,3,2)+0), IF(NOT(ISBLANK(B74)),MID(B74,6,40),""))</f>
        <v xml:space="preserve">Visualització i difusió de la recerca i </v>
      </c>
      <c r="D74" s="6"/>
      <c r="E74" s="6"/>
      <c r="F74" s="6"/>
      <c r="G74" s="11">
        <f>SUBTOTAL(9,$G$73:$G$73)</f>
        <v>30000</v>
      </c>
      <c r="H74" s="11">
        <f>SUBTOTAL(9,$H$73:$H$73)</f>
        <v>30000</v>
      </c>
      <c r="I74" s="11">
        <f>SUBTOTAL(9,$I$73:$I$73)</f>
        <v>0</v>
      </c>
      <c r="J74" s="11">
        <f>SUBTOTAL(9,$J$73:$J$73)</f>
        <v>0</v>
      </c>
      <c r="K74" s="11">
        <f>SUBTOTAL(9,$K$73:$K$73)</f>
        <v>0</v>
      </c>
    </row>
    <row r="75" spans="1:11" outlineLevel="2" x14ac:dyDescent="0.2">
      <c r="A75" s="10" t="s">
        <v>149</v>
      </c>
      <c r="B75" s="10"/>
      <c r="C75" s="8" t="str">
        <f>"TOTAL PROGRAMA " &amp; UPPER(MID(A75,2,100))</f>
        <v>TOTAL PROGRAMA 2 RECERCA I TRANSFERÈNCIA DE CONEIXEMENT RESULTADO</v>
      </c>
      <c r="D75" s="6"/>
      <c r="E75" s="6"/>
      <c r="F75" s="6"/>
      <c r="G75" s="11">
        <f>SUBTOTAL(9,$G$42:$G$74)</f>
        <v>15705654.9</v>
      </c>
      <c r="H75" s="11">
        <f>SUBTOTAL(9,$H$42:$H$74)</f>
        <v>2512423.39</v>
      </c>
      <c r="I75" s="11">
        <f>SUBTOTAL(9,$I$42:$I$74)</f>
        <v>2331775.4500000002</v>
      </c>
      <c r="J75" s="11">
        <f>SUBTOTAL(9,$J$42:$J$74)</f>
        <v>8055256.0600000005</v>
      </c>
      <c r="K75" s="11">
        <f>SUBTOTAL(9,$K$42:$K$74)</f>
        <v>2806200</v>
      </c>
    </row>
    <row r="76" spans="1:11" outlineLevel="2" x14ac:dyDescent="0.2">
      <c r="A76" s="10"/>
      <c r="B76" s="10"/>
      <c r="C76" s="6"/>
      <c r="D76" s="6"/>
      <c r="E76" s="6"/>
      <c r="F76" s="6"/>
      <c r="G76" s="11"/>
      <c r="H76" s="11"/>
      <c r="I76" s="11"/>
      <c r="J76" s="11"/>
      <c r="K76" s="11"/>
    </row>
    <row r="77" spans="1:11" outlineLevel="2" x14ac:dyDescent="0.2">
      <c r="A77" s="10"/>
      <c r="B77" s="10"/>
      <c r="C77" s="8" t="str">
        <f>MID(A78,2,100)</f>
        <v>3 Relació amb el territori i internacionalització</v>
      </c>
      <c r="D77" s="6"/>
      <c r="E77" s="6"/>
      <c r="F77" s="6"/>
      <c r="G77" s="11"/>
      <c r="H77" s="11"/>
      <c r="I77" s="11"/>
      <c r="J77" s="11"/>
      <c r="K77" s="11"/>
    </row>
    <row r="78" spans="1:11" outlineLevel="4" x14ac:dyDescent="0.2">
      <c r="A78" s="6" t="s">
        <v>150</v>
      </c>
      <c r="B78" s="6" t="s">
        <v>151</v>
      </c>
      <c r="C78" s="6" t="str">
        <f>IF(NOT(ISBLANK(E78)), (MID(E78,1,2)+0) &amp; "." &amp; (MID(E78,3,2)+0), IF(NOT(ISBLANK(B78)),MID(B78,6,40),""))</f>
        <v>3.1</v>
      </c>
      <c r="D78" s="6" t="s">
        <v>152</v>
      </c>
      <c r="E78" s="6" t="s">
        <v>153</v>
      </c>
      <c r="F78" s="6" t="s">
        <v>154</v>
      </c>
      <c r="G78" s="7">
        <v>421409</v>
      </c>
      <c r="H78" s="7">
        <v>421409</v>
      </c>
      <c r="I78" s="7">
        <v>0</v>
      </c>
      <c r="J78" s="7">
        <v>0</v>
      </c>
      <c r="K78" s="7">
        <v>0</v>
      </c>
    </row>
    <row r="79" spans="1:11" ht="22.5" outlineLevel="4" x14ac:dyDescent="0.2">
      <c r="A79" s="6" t="s">
        <v>150</v>
      </c>
      <c r="B79" s="6" t="s">
        <v>151</v>
      </c>
      <c r="C79" s="6" t="str">
        <f>IF(NOT(ISBLANK(E79)), (MID(E79,1,2)+0) &amp; "." &amp; (MID(E79,3,2)+0), IF(NOT(ISBLANK(B79)),MID(B79,6,40),""))</f>
        <v>3.1</v>
      </c>
      <c r="D79" s="9" t="s">
        <v>155</v>
      </c>
      <c r="E79" s="6" t="s">
        <v>156</v>
      </c>
      <c r="F79" s="6" t="s">
        <v>157</v>
      </c>
      <c r="G79" s="7">
        <v>821718.79</v>
      </c>
      <c r="H79" s="7">
        <v>795718.79</v>
      </c>
      <c r="I79" s="7">
        <v>12000</v>
      </c>
      <c r="J79" s="7">
        <v>0</v>
      </c>
      <c r="K79" s="7">
        <v>14000</v>
      </c>
    </row>
    <row r="80" spans="1:11" ht="101.25" outlineLevel="4" x14ac:dyDescent="0.2">
      <c r="A80" s="6" t="s">
        <v>150</v>
      </c>
      <c r="B80" s="6" t="s">
        <v>151</v>
      </c>
      <c r="C80" s="6" t="str">
        <f>IF(NOT(ISBLANK(E80)), (MID(E80,1,2)+0) &amp; "." &amp; (MID(E80,3,2)+0), IF(NOT(ISBLANK(B80)),MID(B80,6,40),""))</f>
        <v>3.1</v>
      </c>
      <c r="D80" s="9" t="s">
        <v>158</v>
      </c>
      <c r="E80" s="6" t="s">
        <v>159</v>
      </c>
      <c r="F80" s="6" t="s">
        <v>160</v>
      </c>
      <c r="G80" s="7">
        <v>415000</v>
      </c>
      <c r="H80" s="7">
        <v>0</v>
      </c>
      <c r="I80" s="7">
        <v>406000</v>
      </c>
      <c r="J80" s="7">
        <v>0</v>
      </c>
      <c r="K80" s="7">
        <v>9000</v>
      </c>
    </row>
    <row r="81" spans="1:11" outlineLevel="4" x14ac:dyDescent="0.2">
      <c r="A81" s="6" t="s">
        <v>150</v>
      </c>
      <c r="B81" s="6" t="s">
        <v>151</v>
      </c>
      <c r="C81" s="6" t="str">
        <f>IF(NOT(ISBLANK(E81)), (MID(E81,1,2)+0) &amp; "." &amp; (MID(E81,3,2)+0), IF(NOT(ISBLANK(B81)),MID(B81,6,40),""))</f>
        <v>3.1</v>
      </c>
      <c r="D81" s="6" t="s">
        <v>161</v>
      </c>
      <c r="E81" s="6" t="s">
        <v>162</v>
      </c>
      <c r="F81" s="6" t="s">
        <v>163</v>
      </c>
      <c r="G81" s="7">
        <v>1214.06</v>
      </c>
      <c r="H81" s="7">
        <v>1214.06</v>
      </c>
      <c r="I81" s="7">
        <v>0</v>
      </c>
      <c r="J81" s="7">
        <v>0</v>
      </c>
      <c r="K81" s="7">
        <v>0</v>
      </c>
    </row>
    <row r="82" spans="1:11" outlineLevel="4" x14ac:dyDescent="0.2">
      <c r="A82" s="6" t="s">
        <v>150</v>
      </c>
      <c r="B82" s="6" t="s">
        <v>151</v>
      </c>
      <c r="C82" s="6" t="str">
        <f>IF(NOT(ISBLANK(E82)), (MID(E82,1,2)+0) &amp; "." &amp; (MID(E82,3,2)+0), IF(NOT(ISBLANK(B82)),MID(B82,6,40),""))</f>
        <v>3.1</v>
      </c>
      <c r="D82" s="6" t="s">
        <v>64</v>
      </c>
      <c r="E82" s="6" t="s">
        <v>164</v>
      </c>
      <c r="F82" s="6" t="s">
        <v>165</v>
      </c>
      <c r="G82" s="7">
        <v>29000</v>
      </c>
      <c r="H82" s="7">
        <v>2000</v>
      </c>
      <c r="I82" s="7">
        <v>0</v>
      </c>
      <c r="J82" s="7">
        <v>0</v>
      </c>
      <c r="K82" s="7">
        <v>27000</v>
      </c>
    </row>
    <row r="83" spans="1:11" outlineLevel="4" x14ac:dyDescent="0.2">
      <c r="A83" s="6"/>
      <c r="B83" s="6"/>
      <c r="C83" s="6"/>
      <c r="D83" s="6"/>
      <c r="E83" s="6"/>
      <c r="F83" s="6"/>
      <c r="G83" s="7"/>
      <c r="H83" s="7"/>
      <c r="I83" s="7"/>
      <c r="J83" s="7"/>
      <c r="K83" s="7"/>
    </row>
    <row r="84" spans="1:11" outlineLevel="3" x14ac:dyDescent="0.2">
      <c r="A84" s="6"/>
      <c r="B84" s="10" t="s">
        <v>166</v>
      </c>
      <c r="C84" s="8" t="str">
        <f t="shared" ref="C84:C89" si="3">IF(NOT(ISBLANK(E84)), (MID(E84,1,2)+0) &amp; "." &amp; (MID(E84,3,2)+0), IF(NOT(ISBLANK(B84)),MID(B84,6,40),""))</f>
        <v>Desenvolupament social i territorial Res</v>
      </c>
      <c r="D84" s="6"/>
      <c r="E84" s="6"/>
      <c r="F84" s="6"/>
      <c r="G84" s="11">
        <f>SUBTOTAL(9,$G$78:$G$82)</f>
        <v>1688341.85</v>
      </c>
      <c r="H84" s="11">
        <f>SUBTOTAL(9,$H$78:$H$82)</f>
        <v>1220341.8500000001</v>
      </c>
      <c r="I84" s="11">
        <f>SUBTOTAL(9,$I$78:$I$82)</f>
        <v>418000</v>
      </c>
      <c r="J84" s="11">
        <f>SUBTOTAL(9,$J$78:$J$82)</f>
        <v>0</v>
      </c>
      <c r="K84" s="11">
        <f>SUBTOTAL(9,$K$78:$K$82)</f>
        <v>50000</v>
      </c>
    </row>
    <row r="85" spans="1:11" ht="33.75" outlineLevel="4" x14ac:dyDescent="0.2">
      <c r="A85" s="6" t="s">
        <v>150</v>
      </c>
      <c r="B85" s="6" t="s">
        <v>167</v>
      </c>
      <c r="C85" s="6" t="str">
        <f t="shared" si="3"/>
        <v>3.2</v>
      </c>
      <c r="D85" s="9" t="s">
        <v>168</v>
      </c>
      <c r="E85" s="6" t="s">
        <v>169</v>
      </c>
      <c r="F85" s="6" t="s">
        <v>170</v>
      </c>
      <c r="G85" s="7">
        <v>202945</v>
      </c>
      <c r="H85" s="7">
        <v>197945</v>
      </c>
      <c r="I85" s="7">
        <v>0</v>
      </c>
      <c r="J85" s="7">
        <v>0</v>
      </c>
      <c r="K85" s="7">
        <v>5000</v>
      </c>
    </row>
    <row r="86" spans="1:11" outlineLevel="4" x14ac:dyDescent="0.2">
      <c r="A86" s="6" t="s">
        <v>150</v>
      </c>
      <c r="B86" s="6" t="s">
        <v>167</v>
      </c>
      <c r="C86" s="6" t="str">
        <f t="shared" si="3"/>
        <v>3.2</v>
      </c>
      <c r="D86" s="6" t="s">
        <v>171</v>
      </c>
      <c r="E86" s="6" t="s">
        <v>172</v>
      </c>
      <c r="F86" s="6" t="s">
        <v>173</v>
      </c>
      <c r="G86" s="7">
        <v>10550</v>
      </c>
      <c r="H86" s="7">
        <v>10550</v>
      </c>
      <c r="I86" s="7">
        <v>0</v>
      </c>
      <c r="J86" s="7">
        <v>0</v>
      </c>
      <c r="K86" s="7">
        <v>0</v>
      </c>
    </row>
    <row r="87" spans="1:11" outlineLevel="4" x14ac:dyDescent="0.2">
      <c r="A87" s="6" t="s">
        <v>150</v>
      </c>
      <c r="B87" s="6" t="s">
        <v>167</v>
      </c>
      <c r="C87" s="6" t="str">
        <f t="shared" si="3"/>
        <v>3.2</v>
      </c>
      <c r="D87" s="6" t="s">
        <v>174</v>
      </c>
      <c r="E87" s="6" t="s">
        <v>175</v>
      </c>
      <c r="F87" s="6" t="s">
        <v>176</v>
      </c>
      <c r="G87" s="7">
        <v>2375</v>
      </c>
      <c r="H87" s="7">
        <v>2375</v>
      </c>
      <c r="I87" s="7">
        <v>0</v>
      </c>
      <c r="J87" s="7">
        <v>0</v>
      </c>
      <c r="K87" s="7">
        <v>0</v>
      </c>
    </row>
    <row r="88" spans="1:11" outlineLevel="4" x14ac:dyDescent="0.2">
      <c r="A88" s="6" t="s">
        <v>150</v>
      </c>
      <c r="B88" s="6" t="s">
        <v>167</v>
      </c>
      <c r="C88" s="6" t="str">
        <f t="shared" si="3"/>
        <v>3.2</v>
      </c>
      <c r="D88" s="6" t="s">
        <v>177</v>
      </c>
      <c r="E88" s="6" t="s">
        <v>178</v>
      </c>
      <c r="F88" s="6" t="s">
        <v>179</v>
      </c>
      <c r="G88" s="7">
        <v>63000</v>
      </c>
      <c r="H88" s="7">
        <v>0</v>
      </c>
      <c r="I88" s="7">
        <v>0</v>
      </c>
      <c r="J88" s="7">
        <v>0</v>
      </c>
      <c r="K88" s="7">
        <v>63000</v>
      </c>
    </row>
    <row r="89" spans="1:11" outlineLevel="4" x14ac:dyDescent="0.2">
      <c r="A89" s="6" t="s">
        <v>150</v>
      </c>
      <c r="B89" s="6" t="s">
        <v>167</v>
      </c>
      <c r="C89" s="6" t="str">
        <f t="shared" si="3"/>
        <v>3.2</v>
      </c>
      <c r="D89" s="6" t="s">
        <v>180</v>
      </c>
      <c r="E89" s="6" t="s">
        <v>181</v>
      </c>
      <c r="F89" s="6" t="s">
        <v>182</v>
      </c>
      <c r="G89" s="7">
        <v>13440.3</v>
      </c>
      <c r="H89" s="7">
        <v>13440.3</v>
      </c>
      <c r="I89" s="7">
        <v>0</v>
      </c>
      <c r="J89" s="7">
        <v>0</v>
      </c>
      <c r="K89" s="7">
        <v>0</v>
      </c>
    </row>
    <row r="90" spans="1:11" outlineLevel="4" x14ac:dyDescent="0.2">
      <c r="A90" s="6"/>
      <c r="B90" s="6"/>
      <c r="C90" s="6"/>
      <c r="D90" s="6"/>
      <c r="E90" s="6"/>
      <c r="F90" s="6"/>
      <c r="G90" s="7"/>
      <c r="H90" s="7"/>
      <c r="I90" s="7"/>
      <c r="J90" s="7"/>
      <c r="K90" s="7"/>
    </row>
    <row r="91" spans="1:11" outlineLevel="3" x14ac:dyDescent="0.2">
      <c r="A91" s="6"/>
      <c r="B91" s="10" t="s">
        <v>183</v>
      </c>
      <c r="C91" s="8" t="str">
        <f>IF(NOT(ISBLANK(E91)), (MID(E91,1,2)+0) &amp; "." &amp; (MID(E91,3,2)+0), IF(NOT(ISBLANK(B91)),MID(B91,6,40),""))</f>
        <v>Projecció i percepció externa Resultado</v>
      </c>
      <c r="D91" s="6"/>
      <c r="E91" s="6"/>
      <c r="F91" s="6"/>
      <c r="G91" s="11">
        <f>SUBTOTAL(9,$G$85:$G$89)</f>
        <v>292310.3</v>
      </c>
      <c r="H91" s="11">
        <f>SUBTOTAL(9,$H$85:$H$89)</f>
        <v>224310.3</v>
      </c>
      <c r="I91" s="11">
        <f>SUBTOTAL(9,$I$85:$I$89)</f>
        <v>0</v>
      </c>
      <c r="J91" s="11">
        <f>SUBTOTAL(9,$J$85:$J$89)</f>
        <v>0</v>
      </c>
      <c r="K91" s="11">
        <f>SUBTOTAL(9,$K$85:$K$89)</f>
        <v>68000</v>
      </c>
    </row>
    <row r="92" spans="1:11" outlineLevel="4" x14ac:dyDescent="0.2">
      <c r="A92" s="6" t="s">
        <v>150</v>
      </c>
      <c r="B92" s="6" t="s">
        <v>184</v>
      </c>
      <c r="C92" s="6" t="str">
        <f>IF(NOT(ISBLANK(E92)), (MID(E92,1,2)+0) &amp; "." &amp; (MID(E92,3,2)+0), IF(NOT(ISBLANK(B92)),MID(B92,6,40),""))</f>
        <v>3.3</v>
      </c>
      <c r="D92" s="6" t="s">
        <v>185</v>
      </c>
      <c r="E92" s="6" t="s">
        <v>186</v>
      </c>
      <c r="F92" s="6" t="s">
        <v>187</v>
      </c>
      <c r="G92" s="7">
        <v>19363.3</v>
      </c>
      <c r="H92" s="7">
        <v>19363.3</v>
      </c>
      <c r="I92" s="7">
        <v>0</v>
      </c>
      <c r="J92" s="7">
        <v>0</v>
      </c>
      <c r="K92" s="7">
        <v>0</v>
      </c>
    </row>
    <row r="93" spans="1:11" outlineLevel="4" x14ac:dyDescent="0.2">
      <c r="A93" s="6" t="s">
        <v>150</v>
      </c>
      <c r="B93" s="6" t="s">
        <v>184</v>
      </c>
      <c r="C93" s="6" t="str">
        <f>IF(NOT(ISBLANK(E93)), (MID(E93,1,2)+0) &amp; "." &amp; (MID(E93,3,2)+0), IF(NOT(ISBLANK(B93)),MID(B93,6,40),""))</f>
        <v>3.3</v>
      </c>
      <c r="D93" s="6" t="s">
        <v>188</v>
      </c>
      <c r="E93" s="6" t="s">
        <v>189</v>
      </c>
      <c r="F93" s="6" t="s">
        <v>190</v>
      </c>
      <c r="G93" s="7">
        <v>40866.07</v>
      </c>
      <c r="H93" s="7">
        <v>39866.07</v>
      </c>
      <c r="I93" s="7">
        <v>0</v>
      </c>
      <c r="J93" s="7">
        <v>0</v>
      </c>
      <c r="K93" s="7">
        <v>1000</v>
      </c>
    </row>
    <row r="94" spans="1:11" outlineLevel="4" x14ac:dyDescent="0.2">
      <c r="A94" s="6" t="s">
        <v>150</v>
      </c>
      <c r="B94" s="6" t="s">
        <v>184</v>
      </c>
      <c r="C94" s="6" t="str">
        <f>IF(NOT(ISBLANK(E94)), (MID(E94,1,2)+0) &amp; "." &amp; (MID(E94,3,2)+0), IF(NOT(ISBLANK(B94)),MID(B94,6,40),""))</f>
        <v>3.3</v>
      </c>
      <c r="D94" s="6" t="s">
        <v>188</v>
      </c>
      <c r="E94" s="6" t="s">
        <v>191</v>
      </c>
      <c r="F94" s="6" t="s">
        <v>192</v>
      </c>
      <c r="G94" s="7">
        <v>11232.89</v>
      </c>
      <c r="H94" s="7">
        <v>11232.89</v>
      </c>
      <c r="I94" s="7">
        <v>0</v>
      </c>
      <c r="J94" s="7">
        <v>0</v>
      </c>
      <c r="K94" s="7">
        <v>0</v>
      </c>
    </row>
    <row r="95" spans="1:11" outlineLevel="4" x14ac:dyDescent="0.2">
      <c r="A95" s="6" t="s">
        <v>150</v>
      </c>
      <c r="B95" s="6" t="s">
        <v>184</v>
      </c>
      <c r="C95" s="6" t="str">
        <f>IF(NOT(ISBLANK(E95)), (MID(E95,1,2)+0) &amp; "." &amp; (MID(E95,3,2)+0), IF(NOT(ISBLANK(B95)),MID(B95,6,40),""))</f>
        <v>3.3</v>
      </c>
      <c r="D95" s="6" t="s">
        <v>185</v>
      </c>
      <c r="E95" s="6" t="s">
        <v>193</v>
      </c>
      <c r="F95" s="6" t="s">
        <v>194</v>
      </c>
      <c r="G95" s="7">
        <v>1157.0999999999999</v>
      </c>
      <c r="H95" s="7">
        <v>1157.0999999999999</v>
      </c>
      <c r="I95" s="7">
        <v>0</v>
      </c>
      <c r="J95" s="7">
        <v>0</v>
      </c>
      <c r="K95" s="7">
        <v>0</v>
      </c>
    </row>
    <row r="96" spans="1:11" outlineLevel="4" x14ac:dyDescent="0.2">
      <c r="A96" s="6"/>
      <c r="B96" s="6"/>
      <c r="C96" s="6"/>
      <c r="D96" s="6"/>
      <c r="E96" s="6"/>
      <c r="F96" s="6"/>
      <c r="G96" s="7"/>
      <c r="H96" s="7"/>
      <c r="I96" s="7"/>
      <c r="J96" s="7"/>
      <c r="K96" s="7"/>
    </row>
    <row r="97" spans="1:11" outlineLevel="3" x14ac:dyDescent="0.2">
      <c r="A97" s="6"/>
      <c r="B97" s="10" t="s">
        <v>195</v>
      </c>
      <c r="C97" s="8" t="str">
        <f>IF(NOT(ISBLANK(E97)), (MID(E97,1,2)+0) &amp; "." &amp; (MID(E97,3,2)+0), IF(NOT(ISBLANK(B97)),MID(B97,6,40),""))</f>
        <v>Dinamització cultural i progrés personal</v>
      </c>
      <c r="D97" s="6"/>
      <c r="E97" s="6"/>
      <c r="F97" s="6"/>
      <c r="G97" s="11">
        <f>SUBTOTAL(9,$G$92:$G$95)</f>
        <v>72619.360000000001</v>
      </c>
      <c r="H97" s="11">
        <f>SUBTOTAL(9,$H$92:$H$95)</f>
        <v>71619.360000000001</v>
      </c>
      <c r="I97" s="11">
        <f>SUBTOTAL(9,$I$92:$I$95)</f>
        <v>0</v>
      </c>
      <c r="J97" s="11">
        <f>SUBTOTAL(9,$J$92:$J$95)</f>
        <v>0</v>
      </c>
      <c r="K97" s="11">
        <f>SUBTOTAL(9,$K$92:$K$95)</f>
        <v>1000</v>
      </c>
    </row>
    <row r="98" spans="1:11" outlineLevel="4" x14ac:dyDescent="0.2">
      <c r="A98" s="6" t="s">
        <v>150</v>
      </c>
      <c r="B98" s="6" t="s">
        <v>196</v>
      </c>
      <c r="C98" s="6" t="str">
        <f>IF(NOT(ISBLANK(E98)), (MID(E98,1,2)+0) &amp; "." &amp; (MID(E98,3,2)+0), IF(NOT(ISBLANK(B98)),MID(B98,6,40),""))</f>
        <v>3.4</v>
      </c>
      <c r="D98" s="6" t="s">
        <v>197</v>
      </c>
      <c r="E98" s="6" t="s">
        <v>198</v>
      </c>
      <c r="F98" s="6" t="s">
        <v>199</v>
      </c>
      <c r="G98" s="7">
        <v>7330.18</v>
      </c>
      <c r="H98" s="7">
        <v>7330.18</v>
      </c>
      <c r="I98" s="7">
        <v>0</v>
      </c>
      <c r="J98" s="7">
        <v>0</v>
      </c>
      <c r="K98" s="7">
        <v>0</v>
      </c>
    </row>
    <row r="99" spans="1:11" outlineLevel="4" x14ac:dyDescent="0.2">
      <c r="A99" s="6" t="s">
        <v>150</v>
      </c>
      <c r="B99" s="6" t="s">
        <v>196</v>
      </c>
      <c r="C99" s="6" t="str">
        <f>IF(NOT(ISBLANK(E99)), (MID(E99,1,2)+0) &amp; "." &amp; (MID(E99,3,2)+0), IF(NOT(ISBLANK(B99)),MID(B99,6,40),""))</f>
        <v>3.4</v>
      </c>
      <c r="D99" s="6" t="s">
        <v>197</v>
      </c>
      <c r="E99" s="6" t="s">
        <v>200</v>
      </c>
      <c r="F99" s="6" t="s">
        <v>201</v>
      </c>
      <c r="G99" s="7">
        <v>58500</v>
      </c>
      <c r="H99" s="7">
        <v>55000</v>
      </c>
      <c r="I99" s="7">
        <v>3500</v>
      </c>
      <c r="J99" s="7">
        <v>0</v>
      </c>
      <c r="K99" s="7">
        <v>0</v>
      </c>
    </row>
    <row r="100" spans="1:11" outlineLevel="4" x14ac:dyDescent="0.2">
      <c r="A100" s="6" t="s">
        <v>150</v>
      </c>
      <c r="B100" s="6" t="s">
        <v>196</v>
      </c>
      <c r="C100" s="6" t="str">
        <f>IF(NOT(ISBLANK(E100)), (MID(E100,1,2)+0) &amp; "." &amp; (MID(E100,3,2)+0), IF(NOT(ISBLANK(B100)),MID(B100,6,40),""))</f>
        <v>3.4</v>
      </c>
      <c r="D100" s="6" t="s">
        <v>197</v>
      </c>
      <c r="E100" s="6" t="s">
        <v>202</v>
      </c>
      <c r="F100" s="6" t="s">
        <v>203</v>
      </c>
      <c r="G100" s="7">
        <v>10000</v>
      </c>
      <c r="H100" s="7">
        <v>0</v>
      </c>
      <c r="I100" s="7">
        <v>10000</v>
      </c>
      <c r="J100" s="7">
        <v>0</v>
      </c>
      <c r="K100" s="7">
        <v>0</v>
      </c>
    </row>
    <row r="101" spans="1:11" outlineLevel="4" x14ac:dyDescent="0.2">
      <c r="A101" s="6" t="s">
        <v>150</v>
      </c>
      <c r="B101" s="6" t="s">
        <v>196</v>
      </c>
      <c r="C101" s="6" t="str">
        <f>IF(NOT(ISBLANK(E101)), (MID(E101,1,2)+0) &amp; "." &amp; (MID(E101,3,2)+0), IF(NOT(ISBLANK(B101)),MID(B101,6,40),""))</f>
        <v>3.4</v>
      </c>
      <c r="D101" s="6" t="s">
        <v>204</v>
      </c>
      <c r="E101" s="6" t="s">
        <v>205</v>
      </c>
      <c r="F101" s="6" t="s">
        <v>206</v>
      </c>
      <c r="G101" s="7">
        <v>2066.25</v>
      </c>
      <c r="H101" s="7">
        <v>2066.25</v>
      </c>
      <c r="I101" s="7">
        <v>0</v>
      </c>
      <c r="J101" s="7">
        <v>0</v>
      </c>
      <c r="K101" s="7">
        <v>0</v>
      </c>
    </row>
    <row r="102" spans="1:11" outlineLevel="4" x14ac:dyDescent="0.2">
      <c r="A102" s="6"/>
      <c r="B102" s="6"/>
      <c r="C102" s="6"/>
      <c r="D102" s="6"/>
      <c r="E102" s="6"/>
      <c r="F102" s="6"/>
      <c r="G102" s="7"/>
      <c r="H102" s="7"/>
      <c r="I102" s="7"/>
      <c r="J102" s="7"/>
      <c r="K102" s="7"/>
    </row>
    <row r="103" spans="1:11" outlineLevel="3" x14ac:dyDescent="0.2">
      <c r="A103" s="6"/>
      <c r="B103" s="10" t="s">
        <v>207</v>
      </c>
      <c r="C103" s="8" t="str">
        <f t="shared" ref="C103:C113" si="4">IF(NOT(ISBLANK(E103)), (MID(E103,1,2)+0) &amp; "." &amp; (MID(E103,3,2)+0), IF(NOT(ISBLANK(B103)),MID(B103,6,40),""))</f>
        <v>Acció social, cooperació i solidaritat R</v>
      </c>
      <c r="D103" s="6"/>
      <c r="E103" s="6"/>
      <c r="F103" s="6"/>
      <c r="G103" s="11">
        <f>SUBTOTAL(9,$G$98:$G$101)</f>
        <v>77896.429999999993</v>
      </c>
      <c r="H103" s="11">
        <f>SUBTOTAL(9,$H$98:$H$101)</f>
        <v>64396.43</v>
      </c>
      <c r="I103" s="11">
        <f>SUBTOTAL(9,$I$98:$I$101)</f>
        <v>13500</v>
      </c>
      <c r="J103" s="11">
        <f>SUBTOTAL(9,$J$98:$J$101)</f>
        <v>0</v>
      </c>
      <c r="K103" s="11">
        <f>SUBTOTAL(9,$K$98:$K$101)</f>
        <v>0</v>
      </c>
    </row>
    <row r="104" spans="1:11" outlineLevel="4" x14ac:dyDescent="0.2">
      <c r="A104" s="6" t="s">
        <v>150</v>
      </c>
      <c r="B104" s="6" t="s">
        <v>208</v>
      </c>
      <c r="C104" s="6" t="str">
        <f t="shared" si="4"/>
        <v>3.5</v>
      </c>
      <c r="D104" s="6" t="s">
        <v>209</v>
      </c>
      <c r="E104" s="6" t="s">
        <v>210</v>
      </c>
      <c r="F104" s="6" t="s">
        <v>211</v>
      </c>
      <c r="G104" s="7">
        <v>10000</v>
      </c>
      <c r="H104" s="7">
        <v>10000</v>
      </c>
      <c r="I104" s="7">
        <v>0</v>
      </c>
      <c r="J104" s="7">
        <v>0</v>
      </c>
      <c r="K104" s="7">
        <v>0</v>
      </c>
    </row>
    <row r="105" spans="1:11" outlineLevel="4" x14ac:dyDescent="0.2">
      <c r="A105" s="6" t="s">
        <v>150</v>
      </c>
      <c r="B105" s="6" t="s">
        <v>208</v>
      </c>
      <c r="C105" s="6" t="str">
        <f t="shared" si="4"/>
        <v>3.5</v>
      </c>
      <c r="D105" s="6" t="s">
        <v>212</v>
      </c>
      <c r="E105" s="6" t="s">
        <v>213</v>
      </c>
      <c r="F105" s="6" t="s">
        <v>214</v>
      </c>
      <c r="G105" s="7">
        <v>20051</v>
      </c>
      <c r="H105" s="7">
        <v>20051</v>
      </c>
      <c r="I105" s="7">
        <v>0</v>
      </c>
      <c r="J105" s="7">
        <v>0</v>
      </c>
      <c r="K105" s="7">
        <v>0</v>
      </c>
    </row>
    <row r="106" spans="1:11" outlineLevel="4" x14ac:dyDescent="0.2">
      <c r="A106" s="6" t="s">
        <v>150</v>
      </c>
      <c r="B106" s="6" t="s">
        <v>208</v>
      </c>
      <c r="C106" s="6" t="str">
        <f t="shared" si="4"/>
        <v>3.5</v>
      </c>
      <c r="D106" s="6" t="s">
        <v>212</v>
      </c>
      <c r="E106" s="6" t="s">
        <v>215</v>
      </c>
      <c r="F106" s="6" t="s">
        <v>216</v>
      </c>
      <c r="G106" s="7">
        <v>686000</v>
      </c>
      <c r="H106" s="7">
        <v>0</v>
      </c>
      <c r="I106" s="7">
        <v>686000</v>
      </c>
      <c r="J106" s="7">
        <v>0</v>
      </c>
      <c r="K106" s="7">
        <v>0</v>
      </c>
    </row>
    <row r="107" spans="1:11" outlineLevel="4" x14ac:dyDescent="0.2">
      <c r="A107" s="6" t="s">
        <v>150</v>
      </c>
      <c r="B107" s="6" t="s">
        <v>208</v>
      </c>
      <c r="C107" s="6" t="str">
        <f t="shared" si="4"/>
        <v>3.5</v>
      </c>
      <c r="D107" s="6" t="s">
        <v>212</v>
      </c>
      <c r="E107" s="6" t="s">
        <v>217</v>
      </c>
      <c r="F107" s="6" t="s">
        <v>218</v>
      </c>
      <c r="G107" s="7">
        <v>62423.56</v>
      </c>
      <c r="H107" s="7">
        <v>62193.56</v>
      </c>
      <c r="I107" s="7">
        <v>230</v>
      </c>
      <c r="J107" s="7">
        <v>0</v>
      </c>
      <c r="K107" s="7">
        <v>0</v>
      </c>
    </row>
    <row r="108" spans="1:11" outlineLevel="4" x14ac:dyDescent="0.2">
      <c r="A108" s="6" t="s">
        <v>150</v>
      </c>
      <c r="B108" s="6" t="s">
        <v>208</v>
      </c>
      <c r="C108" s="6" t="str">
        <f t="shared" si="4"/>
        <v>3.5</v>
      </c>
      <c r="D108" s="6" t="s">
        <v>212</v>
      </c>
      <c r="E108" s="6" t="s">
        <v>219</v>
      </c>
      <c r="F108" s="6" t="s">
        <v>220</v>
      </c>
      <c r="G108" s="7">
        <v>110000</v>
      </c>
      <c r="H108" s="7">
        <v>0</v>
      </c>
      <c r="I108" s="7">
        <v>110000</v>
      </c>
      <c r="J108" s="7">
        <v>0</v>
      </c>
      <c r="K108" s="7">
        <v>0</v>
      </c>
    </row>
    <row r="109" spans="1:11" ht="22.5" outlineLevel="4" x14ac:dyDescent="0.2">
      <c r="A109" s="6" t="s">
        <v>150</v>
      </c>
      <c r="B109" s="6" t="s">
        <v>208</v>
      </c>
      <c r="C109" s="6" t="str">
        <f t="shared" si="4"/>
        <v>3.5</v>
      </c>
      <c r="D109" s="9" t="s">
        <v>221</v>
      </c>
      <c r="E109" s="6" t="s">
        <v>222</v>
      </c>
      <c r="F109" s="6" t="s">
        <v>223</v>
      </c>
      <c r="G109" s="7">
        <v>199761.3</v>
      </c>
      <c r="H109" s="7">
        <v>25010.5</v>
      </c>
      <c r="I109" s="7">
        <v>174750.8</v>
      </c>
      <c r="J109" s="7">
        <v>0</v>
      </c>
      <c r="K109" s="7">
        <v>0</v>
      </c>
    </row>
    <row r="110" spans="1:11" outlineLevel="4" x14ac:dyDescent="0.2">
      <c r="A110" s="6" t="s">
        <v>150</v>
      </c>
      <c r="B110" s="6" t="s">
        <v>208</v>
      </c>
      <c r="C110" s="6" t="str">
        <f t="shared" si="4"/>
        <v>3.5</v>
      </c>
      <c r="D110" s="6" t="s">
        <v>26</v>
      </c>
      <c r="E110" s="6" t="s">
        <v>224</v>
      </c>
      <c r="F110" s="6" t="s">
        <v>225</v>
      </c>
      <c r="G110" s="7">
        <v>7000</v>
      </c>
      <c r="H110" s="7">
        <v>7000</v>
      </c>
      <c r="I110" s="7">
        <v>0</v>
      </c>
      <c r="J110" s="7">
        <v>0</v>
      </c>
      <c r="K110" s="7">
        <v>0</v>
      </c>
    </row>
    <row r="111" spans="1:11" outlineLevel="4" x14ac:dyDescent="0.2">
      <c r="A111" s="6" t="s">
        <v>150</v>
      </c>
      <c r="B111" s="6" t="s">
        <v>208</v>
      </c>
      <c r="C111" s="6" t="str">
        <f t="shared" si="4"/>
        <v>3.5</v>
      </c>
      <c r="D111" s="6" t="s">
        <v>212</v>
      </c>
      <c r="E111" s="6" t="s">
        <v>226</v>
      </c>
      <c r="F111" s="6" t="s">
        <v>227</v>
      </c>
      <c r="G111" s="7">
        <v>130000</v>
      </c>
      <c r="H111" s="7">
        <v>0</v>
      </c>
      <c r="I111" s="7">
        <v>130000</v>
      </c>
      <c r="J111" s="7">
        <v>0</v>
      </c>
      <c r="K111" s="7">
        <v>0</v>
      </c>
    </row>
    <row r="112" spans="1:11" outlineLevel="4" x14ac:dyDescent="0.2">
      <c r="A112" s="6" t="s">
        <v>150</v>
      </c>
      <c r="B112" s="6" t="s">
        <v>208</v>
      </c>
      <c r="C112" s="6" t="str">
        <f t="shared" si="4"/>
        <v>3.5</v>
      </c>
      <c r="D112" s="6" t="s">
        <v>212</v>
      </c>
      <c r="E112" s="6" t="s">
        <v>228</v>
      </c>
      <c r="F112" s="6" t="s">
        <v>229</v>
      </c>
      <c r="G112" s="7">
        <v>12700</v>
      </c>
      <c r="H112" s="7">
        <v>0</v>
      </c>
      <c r="I112" s="7">
        <v>12700</v>
      </c>
      <c r="J112" s="7">
        <v>0</v>
      </c>
      <c r="K112" s="7">
        <v>0</v>
      </c>
    </row>
    <row r="113" spans="1:11" outlineLevel="3" x14ac:dyDescent="0.2">
      <c r="A113" s="6"/>
      <c r="B113" s="10" t="s">
        <v>230</v>
      </c>
      <c r="C113" s="8" t="str">
        <f t="shared" si="4"/>
        <v>Vocació internacional Resultado</v>
      </c>
      <c r="D113" s="6"/>
      <c r="E113" s="6"/>
      <c r="F113" s="6"/>
      <c r="G113" s="11">
        <f>SUBTOTAL(9,$G$104:$G$112)</f>
        <v>1237935.8600000001</v>
      </c>
      <c r="H113" s="11">
        <f>SUBTOTAL(9,$H$104:$H$112)</f>
        <v>124255.06</v>
      </c>
      <c r="I113" s="11">
        <f>SUBTOTAL(9,$I$104:$I$112)</f>
        <v>1113680.8</v>
      </c>
      <c r="J113" s="11">
        <f>SUBTOTAL(9,$J$104:$J$112)</f>
        <v>0</v>
      </c>
      <c r="K113" s="11">
        <f>SUBTOTAL(9,$K$104:$K$112)</f>
        <v>0</v>
      </c>
    </row>
    <row r="114" spans="1:11" outlineLevel="2" x14ac:dyDescent="0.2">
      <c r="A114" s="10" t="s">
        <v>231</v>
      </c>
      <c r="B114" s="10"/>
      <c r="C114" s="8" t="str">
        <f>"TOTAL PROGRAMA " &amp; UPPER(MID(A114,2,100))</f>
        <v>TOTAL PROGRAMA 3 RELACIÓ AMB EL TERRITORI I INTERNACIONALITZACIÓ RESULTADO</v>
      </c>
      <c r="D114" s="6"/>
      <c r="E114" s="6"/>
      <c r="F114" s="6"/>
      <c r="G114" s="11">
        <f>SUBTOTAL(9,$G$78:$G$113)</f>
        <v>3369103.8000000003</v>
      </c>
      <c r="H114" s="11">
        <f>SUBTOTAL(9,$H$78:$H$113)</f>
        <v>1704923.0000000002</v>
      </c>
      <c r="I114" s="11">
        <f>SUBTOTAL(9,$I$78:$I$113)</f>
        <v>1545180.8</v>
      </c>
      <c r="J114" s="11">
        <f>SUBTOTAL(9,$J$78:$J$113)</f>
        <v>0</v>
      </c>
      <c r="K114" s="11">
        <f>SUBTOTAL(9,$K$78:$K$113)</f>
        <v>119000</v>
      </c>
    </row>
    <row r="115" spans="1:11" outlineLevel="2" x14ac:dyDescent="0.2">
      <c r="A115" s="10"/>
      <c r="B115" s="10"/>
      <c r="C115" s="6"/>
      <c r="D115" s="6"/>
      <c r="E115" s="6"/>
      <c r="F115" s="6"/>
      <c r="G115" s="11"/>
      <c r="H115" s="11"/>
      <c r="I115" s="11"/>
      <c r="J115" s="11"/>
      <c r="K115" s="11"/>
    </row>
    <row r="116" spans="1:11" outlineLevel="2" x14ac:dyDescent="0.2">
      <c r="A116" s="10"/>
      <c r="B116" s="10"/>
      <c r="C116" s="8" t="str">
        <f>MID(A117,2,100)</f>
        <v>4 Comunitat universitària i polítiques transversals</v>
      </c>
      <c r="D116" s="6"/>
      <c r="E116" s="6"/>
      <c r="F116" s="6"/>
      <c r="G116" s="11"/>
      <c r="H116" s="11"/>
      <c r="I116" s="11"/>
      <c r="J116" s="11"/>
      <c r="K116" s="11"/>
    </row>
    <row r="117" spans="1:11" outlineLevel="4" x14ac:dyDescent="0.2">
      <c r="A117" s="6" t="s">
        <v>232</v>
      </c>
      <c r="B117" s="6" t="s">
        <v>233</v>
      </c>
      <c r="C117" s="6" t="str">
        <f t="shared" ref="C117:C123" si="5">IF(NOT(ISBLANK(E117)), (MID(E117,1,2)+0) &amp; "." &amp; (MID(E117,3,2)+0), IF(NOT(ISBLANK(B117)),MID(B117,6,40),""))</f>
        <v>4.1</v>
      </c>
      <c r="D117" s="6" t="s">
        <v>33</v>
      </c>
      <c r="E117" s="6" t="s">
        <v>234</v>
      </c>
      <c r="F117" s="6" t="s">
        <v>235</v>
      </c>
      <c r="G117" s="7">
        <v>152941.21</v>
      </c>
      <c r="H117" s="7">
        <v>152941.21</v>
      </c>
      <c r="I117" s="7">
        <v>0</v>
      </c>
      <c r="J117" s="7">
        <v>0</v>
      </c>
      <c r="K117" s="7">
        <v>0</v>
      </c>
    </row>
    <row r="118" spans="1:11" outlineLevel="4" x14ac:dyDescent="0.2">
      <c r="A118" s="6" t="s">
        <v>232</v>
      </c>
      <c r="B118" s="6" t="s">
        <v>233</v>
      </c>
      <c r="C118" s="6" t="str">
        <f t="shared" si="5"/>
        <v>4.1</v>
      </c>
      <c r="D118" s="6" t="s">
        <v>236</v>
      </c>
      <c r="E118" s="6" t="s">
        <v>237</v>
      </c>
      <c r="F118" s="6" t="s">
        <v>238</v>
      </c>
      <c r="G118" s="7">
        <v>71465</v>
      </c>
      <c r="H118" s="7">
        <v>71465</v>
      </c>
      <c r="I118" s="7">
        <v>0</v>
      </c>
      <c r="J118" s="7">
        <v>0</v>
      </c>
      <c r="K118" s="7">
        <v>0</v>
      </c>
    </row>
    <row r="119" spans="1:11" outlineLevel="4" x14ac:dyDescent="0.2">
      <c r="A119" s="6" t="s">
        <v>232</v>
      </c>
      <c r="B119" s="6" t="s">
        <v>233</v>
      </c>
      <c r="C119" s="6" t="str">
        <f t="shared" si="5"/>
        <v>4.1</v>
      </c>
      <c r="D119" s="6" t="s">
        <v>13</v>
      </c>
      <c r="E119" s="6" t="s">
        <v>239</v>
      </c>
      <c r="F119" s="6" t="s">
        <v>240</v>
      </c>
      <c r="G119" s="7">
        <v>70944.11</v>
      </c>
      <c r="H119" s="7">
        <v>35422.550000000003</v>
      </c>
      <c r="I119" s="7">
        <v>35521.56</v>
      </c>
      <c r="J119" s="7">
        <v>0</v>
      </c>
      <c r="K119" s="7">
        <v>0</v>
      </c>
    </row>
    <row r="120" spans="1:11" outlineLevel="4" x14ac:dyDescent="0.2">
      <c r="A120" s="6" t="s">
        <v>232</v>
      </c>
      <c r="B120" s="6" t="s">
        <v>233</v>
      </c>
      <c r="C120" s="6" t="str">
        <f t="shared" si="5"/>
        <v>4.1</v>
      </c>
      <c r="D120" s="6" t="s">
        <v>241</v>
      </c>
      <c r="E120" s="6" t="s">
        <v>242</v>
      </c>
      <c r="F120" s="6" t="s">
        <v>243</v>
      </c>
      <c r="G120" s="7">
        <v>63925.78</v>
      </c>
      <c r="H120" s="7">
        <v>49925.78</v>
      </c>
      <c r="I120" s="7">
        <v>14000</v>
      </c>
      <c r="J120" s="7">
        <v>0</v>
      </c>
      <c r="K120" s="7">
        <v>0</v>
      </c>
    </row>
    <row r="121" spans="1:11" outlineLevel="4" x14ac:dyDescent="0.2">
      <c r="A121" s="6" t="s">
        <v>232</v>
      </c>
      <c r="B121" s="6" t="s">
        <v>233</v>
      </c>
      <c r="C121" s="6" t="str">
        <f t="shared" si="5"/>
        <v>4.1</v>
      </c>
      <c r="D121" s="6" t="s">
        <v>33</v>
      </c>
      <c r="E121" s="6" t="s">
        <v>244</v>
      </c>
      <c r="F121" s="6" t="s">
        <v>245</v>
      </c>
      <c r="G121" s="7">
        <v>8000</v>
      </c>
      <c r="H121" s="7">
        <v>8000</v>
      </c>
      <c r="I121" s="7">
        <v>0</v>
      </c>
      <c r="J121" s="7">
        <v>0</v>
      </c>
      <c r="K121" s="7">
        <v>0</v>
      </c>
    </row>
    <row r="122" spans="1:11" outlineLevel="4" x14ac:dyDescent="0.2">
      <c r="A122" s="6" t="s">
        <v>232</v>
      </c>
      <c r="B122" s="6" t="s">
        <v>233</v>
      </c>
      <c r="C122" s="6" t="str">
        <f t="shared" si="5"/>
        <v>4.1</v>
      </c>
      <c r="D122" s="6" t="s">
        <v>241</v>
      </c>
      <c r="E122" s="6" t="s">
        <v>246</v>
      </c>
      <c r="F122" s="6" t="s">
        <v>247</v>
      </c>
      <c r="G122" s="7">
        <v>50</v>
      </c>
      <c r="H122" s="7">
        <v>50</v>
      </c>
      <c r="I122" s="7">
        <v>0</v>
      </c>
      <c r="J122" s="7">
        <v>0</v>
      </c>
      <c r="K122" s="7">
        <v>0</v>
      </c>
    </row>
    <row r="123" spans="1:11" outlineLevel="4" x14ac:dyDescent="0.2">
      <c r="A123" s="6" t="s">
        <v>232</v>
      </c>
      <c r="B123" s="6" t="s">
        <v>233</v>
      </c>
      <c r="C123" s="6" t="str">
        <f t="shared" si="5"/>
        <v>4.1</v>
      </c>
      <c r="D123" s="6" t="s">
        <v>33</v>
      </c>
      <c r="E123" s="6" t="s">
        <v>248</v>
      </c>
      <c r="F123" s="6" t="s">
        <v>249</v>
      </c>
      <c r="G123" s="7">
        <v>15000</v>
      </c>
      <c r="H123" s="7">
        <v>15000</v>
      </c>
      <c r="I123" s="7">
        <v>0</v>
      </c>
      <c r="J123" s="7">
        <v>0</v>
      </c>
      <c r="K123" s="7">
        <v>0</v>
      </c>
    </row>
    <row r="124" spans="1:11" outlineLevel="4" x14ac:dyDescent="0.2">
      <c r="A124" s="6"/>
      <c r="B124" s="6"/>
      <c r="C124" s="6"/>
      <c r="D124" s="6"/>
      <c r="E124" s="6"/>
      <c r="F124" s="6"/>
      <c r="G124" s="7"/>
      <c r="H124" s="7"/>
      <c r="I124" s="7"/>
      <c r="J124" s="7"/>
      <c r="K124" s="7"/>
    </row>
    <row r="125" spans="1:11" outlineLevel="3" x14ac:dyDescent="0.2">
      <c r="A125" s="6"/>
      <c r="B125" s="10" t="s">
        <v>250</v>
      </c>
      <c r="C125" s="8" t="str">
        <f>IF(NOT(ISBLANK(E125)), (MID(E125,1,2)+0) &amp; "." &amp; (MID(E125,3,2)+0), IF(NOT(ISBLANK(B125)),MID(B125,6,40),""))</f>
        <v>Política i model de gestió de RRHH Resul</v>
      </c>
      <c r="D125" s="6"/>
      <c r="E125" s="6"/>
      <c r="F125" s="6"/>
      <c r="G125" s="11">
        <f>SUBTOTAL(9,$G$117:$G$123)</f>
        <v>382326.1</v>
      </c>
      <c r="H125" s="11">
        <f>SUBTOTAL(9,$H$117:$H$123)</f>
        <v>332804.54000000004</v>
      </c>
      <c r="I125" s="11">
        <f>SUBTOTAL(9,$I$117:$I$123)</f>
        <v>49521.56</v>
      </c>
      <c r="J125" s="11">
        <f>SUBTOTAL(9,$J$117:$J$123)</f>
        <v>0</v>
      </c>
      <c r="K125" s="11">
        <f>SUBTOTAL(9,$K$117:$K$123)</f>
        <v>0</v>
      </c>
    </row>
    <row r="126" spans="1:11" outlineLevel="4" x14ac:dyDescent="0.2">
      <c r="A126" s="6" t="s">
        <v>232</v>
      </c>
      <c r="B126" s="6" t="s">
        <v>251</v>
      </c>
      <c r="C126" s="6" t="str">
        <f>IF(NOT(ISBLANK(E126)), (MID(E126,1,2)+0) &amp; "." &amp; (MID(E126,3,2)+0), IF(NOT(ISBLANK(B126)),MID(B126,6,40),""))</f>
        <v>4.2</v>
      </c>
      <c r="D126" s="6" t="s">
        <v>252</v>
      </c>
      <c r="E126" s="6" t="s">
        <v>253</v>
      </c>
      <c r="F126" s="6" t="s">
        <v>254</v>
      </c>
      <c r="G126" s="7">
        <v>129337.5</v>
      </c>
      <c r="H126" s="7">
        <v>0</v>
      </c>
      <c r="I126" s="7">
        <v>85000</v>
      </c>
      <c r="J126" s="7">
        <v>0</v>
      </c>
      <c r="K126" s="7">
        <v>44337.5</v>
      </c>
    </row>
    <row r="127" spans="1:11" outlineLevel="4" x14ac:dyDescent="0.2">
      <c r="A127" s="6" t="s">
        <v>232</v>
      </c>
      <c r="B127" s="6" t="s">
        <v>251</v>
      </c>
      <c r="C127" s="6" t="str">
        <f>IF(NOT(ISBLANK(E127)), (MID(E127,1,2)+0) &amp; "." &amp; (MID(E127,3,2)+0), IF(NOT(ISBLANK(B127)),MID(B127,6,40),""))</f>
        <v>4.2</v>
      </c>
      <c r="D127" s="6" t="s">
        <v>177</v>
      </c>
      <c r="E127" s="6" t="s">
        <v>255</v>
      </c>
      <c r="F127" s="6" t="s">
        <v>256</v>
      </c>
      <c r="G127" s="7">
        <v>95999.05</v>
      </c>
      <c r="H127" s="7">
        <v>0</v>
      </c>
      <c r="I127" s="7">
        <v>0</v>
      </c>
      <c r="J127" s="7">
        <v>0</v>
      </c>
      <c r="K127" s="7">
        <v>95999.05</v>
      </c>
    </row>
    <row r="128" spans="1:11" outlineLevel="4" x14ac:dyDescent="0.2">
      <c r="A128" s="6"/>
      <c r="B128" s="6"/>
      <c r="C128" s="6"/>
      <c r="D128" s="6"/>
      <c r="E128" s="6"/>
      <c r="F128" s="6"/>
      <c r="G128" s="7"/>
      <c r="H128" s="7"/>
      <c r="I128" s="7"/>
      <c r="J128" s="7"/>
      <c r="K128" s="7"/>
    </row>
    <row r="129" spans="1:11" outlineLevel="3" x14ac:dyDescent="0.2">
      <c r="A129" s="6"/>
      <c r="B129" s="10" t="s">
        <v>257</v>
      </c>
      <c r="C129" s="8" t="str">
        <f t="shared" ref="C129:C134" si="6">IF(NOT(ISBLANK(E129)), (MID(E129,1,2)+0) &amp; "." &amp; (MID(E129,3,2)+0), IF(NOT(ISBLANK(B129)),MID(B129,6,40),""))</f>
        <v>Cohesió institucional i compromís del pe</v>
      </c>
      <c r="D129" s="6"/>
      <c r="E129" s="6"/>
      <c r="F129" s="6"/>
      <c r="G129" s="11">
        <f>SUBTOTAL(9,$G$126:$G$127)</f>
        <v>225336.55</v>
      </c>
      <c r="H129" s="11">
        <f>SUBTOTAL(9,$H$126:$H$127)</f>
        <v>0</v>
      </c>
      <c r="I129" s="11">
        <f>SUBTOTAL(9,$I$126:$I$127)</f>
        <v>85000</v>
      </c>
      <c r="J129" s="11">
        <f>SUBTOTAL(9,$J$126:$J$127)</f>
        <v>0</v>
      </c>
      <c r="K129" s="11">
        <f>SUBTOTAL(9,$K$126:$K$127)</f>
        <v>140336.54999999999</v>
      </c>
    </row>
    <row r="130" spans="1:11" outlineLevel="4" x14ac:dyDescent="0.2">
      <c r="A130" s="6" t="s">
        <v>232</v>
      </c>
      <c r="B130" s="6" t="s">
        <v>258</v>
      </c>
      <c r="C130" s="6" t="str">
        <f t="shared" si="6"/>
        <v>4.3</v>
      </c>
      <c r="D130" s="6" t="s">
        <v>259</v>
      </c>
      <c r="E130" s="6" t="s">
        <v>260</v>
      </c>
      <c r="F130" s="6" t="s">
        <v>261</v>
      </c>
      <c r="G130" s="7">
        <v>4740.4799999999996</v>
      </c>
      <c r="H130" s="7">
        <v>4740.4799999999996</v>
      </c>
      <c r="I130" s="7">
        <v>0</v>
      </c>
      <c r="J130" s="7">
        <v>0</v>
      </c>
      <c r="K130" s="7">
        <v>0</v>
      </c>
    </row>
    <row r="131" spans="1:11" outlineLevel="4" x14ac:dyDescent="0.2">
      <c r="A131" s="6" t="s">
        <v>232</v>
      </c>
      <c r="B131" s="6" t="s">
        <v>258</v>
      </c>
      <c r="C131" s="6" t="str">
        <f t="shared" si="6"/>
        <v>4.3</v>
      </c>
      <c r="D131" s="6" t="s">
        <v>262</v>
      </c>
      <c r="E131" s="6" t="s">
        <v>263</v>
      </c>
      <c r="F131" s="6" t="s">
        <v>264</v>
      </c>
      <c r="G131" s="7">
        <v>1372643.13</v>
      </c>
      <c r="H131" s="7">
        <v>1279243.1299999999</v>
      </c>
      <c r="I131" s="7">
        <v>93400</v>
      </c>
      <c r="J131" s="7">
        <v>0</v>
      </c>
      <c r="K131" s="7">
        <v>0</v>
      </c>
    </row>
    <row r="132" spans="1:11" outlineLevel="4" x14ac:dyDescent="0.2">
      <c r="A132" s="6" t="s">
        <v>232</v>
      </c>
      <c r="B132" s="6" t="s">
        <v>258</v>
      </c>
      <c r="C132" s="6" t="str">
        <f t="shared" si="6"/>
        <v>4.3</v>
      </c>
      <c r="D132" s="6" t="s">
        <v>265</v>
      </c>
      <c r="E132" s="6" t="s">
        <v>266</v>
      </c>
      <c r="F132" s="6" t="s">
        <v>267</v>
      </c>
      <c r="G132" s="7">
        <v>14715.01</v>
      </c>
      <c r="H132" s="7">
        <v>14715.01</v>
      </c>
      <c r="I132" s="7">
        <v>0</v>
      </c>
      <c r="J132" s="7">
        <v>0</v>
      </c>
      <c r="K132" s="7">
        <v>0</v>
      </c>
    </row>
    <row r="133" spans="1:11" outlineLevel="4" x14ac:dyDescent="0.2">
      <c r="A133" s="6" t="s">
        <v>232</v>
      </c>
      <c r="B133" s="6" t="s">
        <v>258</v>
      </c>
      <c r="C133" s="6" t="str">
        <f t="shared" si="6"/>
        <v>4.3</v>
      </c>
      <c r="D133" s="6" t="s">
        <v>259</v>
      </c>
      <c r="E133" s="6" t="s">
        <v>268</v>
      </c>
      <c r="F133" s="6" t="s">
        <v>269</v>
      </c>
      <c r="G133" s="7">
        <v>8386.25</v>
      </c>
      <c r="H133" s="7">
        <v>3386.25</v>
      </c>
      <c r="I133" s="7">
        <v>5000</v>
      </c>
      <c r="J133" s="7">
        <v>0</v>
      </c>
      <c r="K133" s="7">
        <v>0</v>
      </c>
    </row>
    <row r="134" spans="1:11" outlineLevel="4" x14ac:dyDescent="0.2">
      <c r="A134" s="6" t="s">
        <v>232</v>
      </c>
      <c r="B134" s="6" t="s">
        <v>258</v>
      </c>
      <c r="C134" s="6" t="str">
        <f t="shared" si="6"/>
        <v>4.3</v>
      </c>
      <c r="D134" s="6" t="s">
        <v>44</v>
      </c>
      <c r="E134" s="6" t="s">
        <v>270</v>
      </c>
      <c r="F134" s="6" t="s">
        <v>271</v>
      </c>
      <c r="G134" s="7">
        <v>7172.5</v>
      </c>
      <c r="H134" s="7">
        <v>7172.5</v>
      </c>
      <c r="I134" s="7">
        <v>0</v>
      </c>
      <c r="J134" s="7">
        <v>0</v>
      </c>
      <c r="K134" s="7">
        <v>0</v>
      </c>
    </row>
    <row r="135" spans="1:11" outlineLevel="4" x14ac:dyDescent="0.2">
      <c r="A135" s="6"/>
      <c r="B135" s="6"/>
      <c r="C135" s="6"/>
      <c r="D135" s="6"/>
      <c r="E135" s="6"/>
      <c r="F135" s="6"/>
      <c r="G135" s="7"/>
      <c r="H135" s="7"/>
      <c r="I135" s="7"/>
      <c r="J135" s="7"/>
      <c r="K135" s="7"/>
    </row>
    <row r="136" spans="1:11" outlineLevel="3" x14ac:dyDescent="0.2">
      <c r="A136" s="6"/>
      <c r="B136" s="10" t="s">
        <v>272</v>
      </c>
      <c r="C136" s="8" t="str">
        <f t="shared" ref="C136:C144" si="7">IF(NOT(ISBLANK(E136)), (MID(E136,1,2)+0) &amp; "." &amp; (MID(E136,3,2)+0), IF(NOT(ISBLANK(B136)),MID(B136,6,40),""))</f>
        <v>Implicació dels estudiants en la vida un</v>
      </c>
      <c r="D136" s="6"/>
      <c r="E136" s="6"/>
      <c r="F136" s="6"/>
      <c r="G136" s="11">
        <f>SUBTOTAL(9,$G$130:$G$134)</f>
        <v>1407657.3699999999</v>
      </c>
      <c r="H136" s="11">
        <f>SUBTOTAL(9,$H$130:$H$134)</f>
        <v>1309257.3699999999</v>
      </c>
      <c r="I136" s="11">
        <f>SUBTOTAL(9,$I$130:$I$134)</f>
        <v>98400</v>
      </c>
      <c r="J136" s="11">
        <f>SUBTOTAL(9,$J$130:$J$134)</f>
        <v>0</v>
      </c>
      <c r="K136" s="11">
        <f>SUBTOTAL(9,$K$130:$K$134)</f>
        <v>0</v>
      </c>
    </row>
    <row r="137" spans="1:11" outlineLevel="4" x14ac:dyDescent="0.2">
      <c r="A137" s="6" t="s">
        <v>232</v>
      </c>
      <c r="B137" s="6" t="s">
        <v>273</v>
      </c>
      <c r="C137" s="6" t="str">
        <f t="shared" si="7"/>
        <v>4.4</v>
      </c>
      <c r="D137" s="6" t="s">
        <v>274</v>
      </c>
      <c r="E137" s="6" t="s">
        <v>275</v>
      </c>
      <c r="F137" s="6" t="s">
        <v>276</v>
      </c>
      <c r="G137" s="7">
        <v>84625.37</v>
      </c>
      <c r="H137" s="7">
        <v>84625.37</v>
      </c>
      <c r="I137" s="7">
        <v>0</v>
      </c>
      <c r="J137" s="7">
        <v>0</v>
      </c>
      <c r="K137" s="7">
        <v>0</v>
      </c>
    </row>
    <row r="138" spans="1:11" outlineLevel="4" x14ac:dyDescent="0.2">
      <c r="A138" s="6" t="s">
        <v>232</v>
      </c>
      <c r="B138" s="6" t="s">
        <v>273</v>
      </c>
      <c r="C138" s="6" t="str">
        <f t="shared" si="7"/>
        <v>4.4</v>
      </c>
      <c r="D138" s="6" t="s">
        <v>26</v>
      </c>
      <c r="E138" s="6" t="s">
        <v>277</v>
      </c>
      <c r="F138" s="6" t="s">
        <v>278</v>
      </c>
      <c r="G138" s="7">
        <v>7130.19</v>
      </c>
      <c r="H138" s="7">
        <v>7130.19</v>
      </c>
      <c r="I138" s="7">
        <v>0</v>
      </c>
      <c r="J138" s="7">
        <v>0</v>
      </c>
      <c r="K138" s="7">
        <v>0</v>
      </c>
    </row>
    <row r="139" spans="1:11" ht="33.75" outlineLevel="4" x14ac:dyDescent="0.2">
      <c r="A139" s="6" t="s">
        <v>232</v>
      </c>
      <c r="B139" s="6" t="s">
        <v>273</v>
      </c>
      <c r="C139" s="6" t="str">
        <f t="shared" si="7"/>
        <v>4.4</v>
      </c>
      <c r="D139" s="9" t="s">
        <v>279</v>
      </c>
      <c r="E139" s="6" t="s">
        <v>280</v>
      </c>
      <c r="F139" s="6" t="s">
        <v>281</v>
      </c>
      <c r="G139" s="7">
        <v>31734.68</v>
      </c>
      <c r="H139" s="7">
        <v>31734.68</v>
      </c>
      <c r="I139" s="7">
        <v>0</v>
      </c>
      <c r="J139" s="7">
        <v>0</v>
      </c>
      <c r="K139" s="7">
        <v>0</v>
      </c>
    </row>
    <row r="140" spans="1:11" outlineLevel="4" x14ac:dyDescent="0.2">
      <c r="A140" s="6" t="s">
        <v>232</v>
      </c>
      <c r="B140" s="6" t="s">
        <v>273</v>
      </c>
      <c r="C140" s="6" t="str">
        <f t="shared" si="7"/>
        <v>4.4</v>
      </c>
      <c r="D140" s="6" t="s">
        <v>26</v>
      </c>
      <c r="E140" s="6" t="s">
        <v>282</v>
      </c>
      <c r="F140" s="6" t="s">
        <v>283</v>
      </c>
      <c r="G140" s="7">
        <v>12920</v>
      </c>
      <c r="H140" s="7">
        <v>12920</v>
      </c>
      <c r="I140" s="7">
        <v>0</v>
      </c>
      <c r="J140" s="7">
        <v>0</v>
      </c>
      <c r="K140" s="7">
        <v>0</v>
      </c>
    </row>
    <row r="141" spans="1:11" ht="45" outlineLevel="4" x14ac:dyDescent="0.2">
      <c r="A141" s="6" t="s">
        <v>232</v>
      </c>
      <c r="B141" s="6" t="s">
        <v>273</v>
      </c>
      <c r="C141" s="6" t="str">
        <f t="shared" si="7"/>
        <v>4.4</v>
      </c>
      <c r="D141" s="9" t="s">
        <v>284</v>
      </c>
      <c r="E141" s="6" t="s">
        <v>285</v>
      </c>
      <c r="F141" s="6" t="s">
        <v>286</v>
      </c>
      <c r="G141" s="7">
        <v>4563.6899999999996</v>
      </c>
      <c r="H141" s="7">
        <v>4563.6899999999996</v>
      </c>
      <c r="I141" s="7">
        <v>0</v>
      </c>
      <c r="J141" s="7">
        <v>0</v>
      </c>
      <c r="K141" s="7">
        <v>0</v>
      </c>
    </row>
    <row r="142" spans="1:11" outlineLevel="4" x14ac:dyDescent="0.2">
      <c r="A142" s="6" t="s">
        <v>232</v>
      </c>
      <c r="B142" s="6" t="s">
        <v>273</v>
      </c>
      <c r="C142" s="6" t="str">
        <f t="shared" si="7"/>
        <v>4.4</v>
      </c>
      <c r="D142" s="6" t="s">
        <v>287</v>
      </c>
      <c r="E142" s="6" t="s">
        <v>288</v>
      </c>
      <c r="F142" s="6" t="s">
        <v>289</v>
      </c>
      <c r="G142" s="7">
        <v>197948.54</v>
      </c>
      <c r="H142" s="7">
        <v>197948.54</v>
      </c>
      <c r="I142" s="7">
        <v>0</v>
      </c>
      <c r="J142" s="7">
        <v>0</v>
      </c>
      <c r="K142" s="7">
        <v>0</v>
      </c>
    </row>
    <row r="143" spans="1:11" outlineLevel="4" x14ac:dyDescent="0.2">
      <c r="A143" s="6" t="s">
        <v>232</v>
      </c>
      <c r="B143" s="6" t="s">
        <v>273</v>
      </c>
      <c r="C143" s="6" t="str">
        <f t="shared" si="7"/>
        <v>4.4</v>
      </c>
      <c r="D143" s="6" t="s">
        <v>287</v>
      </c>
      <c r="E143" s="6" t="s">
        <v>290</v>
      </c>
      <c r="F143" s="6" t="s">
        <v>291</v>
      </c>
      <c r="G143" s="7">
        <v>287871.61</v>
      </c>
      <c r="H143" s="7">
        <v>287871.61</v>
      </c>
      <c r="I143" s="7">
        <v>0</v>
      </c>
      <c r="J143" s="7">
        <v>0</v>
      </c>
      <c r="K143" s="7">
        <v>0</v>
      </c>
    </row>
    <row r="144" spans="1:11" outlineLevel="4" x14ac:dyDescent="0.2">
      <c r="A144" s="6" t="s">
        <v>232</v>
      </c>
      <c r="B144" s="6" t="s">
        <v>273</v>
      </c>
      <c r="C144" s="6" t="str">
        <f t="shared" si="7"/>
        <v>4.4</v>
      </c>
      <c r="D144" s="6" t="s">
        <v>241</v>
      </c>
      <c r="E144" s="6" t="s">
        <v>292</v>
      </c>
      <c r="F144" s="6" t="s">
        <v>293</v>
      </c>
      <c r="G144" s="7">
        <v>36217.300000000003</v>
      </c>
      <c r="H144" s="7">
        <v>36217.300000000003</v>
      </c>
      <c r="I144" s="7">
        <v>0</v>
      </c>
      <c r="J144" s="7">
        <v>0</v>
      </c>
      <c r="K144" s="7">
        <v>0</v>
      </c>
    </row>
    <row r="145" spans="1:11" outlineLevel="4" x14ac:dyDescent="0.2">
      <c r="A145" s="6"/>
      <c r="B145" s="6"/>
      <c r="C145" s="6"/>
      <c r="D145" s="6"/>
      <c r="E145" s="6"/>
      <c r="F145" s="6"/>
      <c r="G145" s="7"/>
      <c r="H145" s="7"/>
      <c r="I145" s="7"/>
      <c r="J145" s="7"/>
      <c r="K145" s="7"/>
    </row>
    <row r="146" spans="1:11" outlineLevel="3" x14ac:dyDescent="0.2">
      <c r="A146" s="6"/>
      <c r="B146" s="10" t="s">
        <v>294</v>
      </c>
      <c r="C146" s="8" t="str">
        <f>IF(NOT(ISBLANK(E146)), (MID(E146,1,2)+0) &amp; "." &amp; (MID(E146,3,2)+0), IF(NOT(ISBLANK(B146)),MID(B146,6,40),""))</f>
        <v>Qualitat de vida de la comunitat univers</v>
      </c>
      <c r="D146" s="6"/>
      <c r="E146" s="6"/>
      <c r="F146" s="6"/>
      <c r="G146" s="11">
        <f>SUBTOTAL(9,$G$137:$G$144)</f>
        <v>663011.38</v>
      </c>
      <c r="H146" s="11">
        <f>SUBTOTAL(9,$H$137:$H$144)</f>
        <v>663011.38</v>
      </c>
      <c r="I146" s="11">
        <f>SUBTOTAL(9,$I$137:$I$144)</f>
        <v>0</v>
      </c>
      <c r="J146" s="11">
        <f>SUBTOTAL(9,$J$137:$J$144)</f>
        <v>0</v>
      </c>
      <c r="K146" s="11">
        <f>SUBTOTAL(9,$K$137:$K$144)</f>
        <v>0</v>
      </c>
    </row>
    <row r="147" spans="1:11" outlineLevel="4" x14ac:dyDescent="0.2">
      <c r="A147" s="6" t="s">
        <v>232</v>
      </c>
      <c r="B147" s="6" t="s">
        <v>295</v>
      </c>
      <c r="C147" s="6" t="str">
        <f>IF(NOT(ISBLANK(E147)), (MID(E147,1,2)+0) &amp; "." &amp; (MID(E147,3,2)+0), IF(NOT(ISBLANK(B147)),MID(B147,6,40),""))</f>
        <v>4.5</v>
      </c>
      <c r="D147" s="6" t="s">
        <v>296</v>
      </c>
      <c r="E147" s="6" t="s">
        <v>297</v>
      </c>
      <c r="F147" s="6" t="s">
        <v>298</v>
      </c>
      <c r="G147" s="7">
        <v>11500</v>
      </c>
      <c r="H147" s="7">
        <v>11500</v>
      </c>
      <c r="I147" s="7">
        <v>0</v>
      </c>
      <c r="J147" s="7">
        <v>0</v>
      </c>
      <c r="K147" s="7">
        <v>0</v>
      </c>
    </row>
    <row r="148" spans="1:11" outlineLevel="4" x14ac:dyDescent="0.2">
      <c r="A148" s="6" t="s">
        <v>232</v>
      </c>
      <c r="B148" s="6" t="s">
        <v>295</v>
      </c>
      <c r="C148" s="6" t="str">
        <f>IF(NOT(ISBLANK(E148)), (MID(E148,1,2)+0) &amp; "." &amp; (MID(E148,3,2)+0), IF(NOT(ISBLANK(B148)),MID(B148,6,40),""))</f>
        <v>4.5</v>
      </c>
      <c r="D148" s="6" t="s">
        <v>299</v>
      </c>
      <c r="E148" s="6" t="s">
        <v>300</v>
      </c>
      <c r="F148" s="6" t="s">
        <v>301</v>
      </c>
      <c r="G148" s="7">
        <v>8063.16</v>
      </c>
      <c r="H148" s="7">
        <v>6063.16</v>
      </c>
      <c r="I148" s="7">
        <v>2000</v>
      </c>
      <c r="J148" s="7">
        <v>0</v>
      </c>
      <c r="K148" s="7">
        <v>0</v>
      </c>
    </row>
    <row r="149" spans="1:11" outlineLevel="3" x14ac:dyDescent="0.2">
      <c r="A149" s="6"/>
      <c r="B149" s="10" t="s">
        <v>302</v>
      </c>
      <c r="C149" s="8" t="str">
        <f>IF(NOT(ISBLANK(E149)), (MID(E149,1,2)+0) &amp; "." &amp; (MID(E149,3,2)+0), IF(NOT(ISBLANK(B149)),MID(B149,6,40),""))</f>
        <v>Responsabilitat social i corporativa Res</v>
      </c>
      <c r="D149" s="6"/>
      <c r="E149" s="6"/>
      <c r="F149" s="6"/>
      <c r="G149" s="11">
        <f>SUBTOTAL(9,$G$147:$G$148)</f>
        <v>19563.16</v>
      </c>
      <c r="H149" s="11">
        <f>SUBTOTAL(9,$H$147:$H$148)</f>
        <v>17563.16</v>
      </c>
      <c r="I149" s="11">
        <f>SUBTOTAL(9,$I$147:$I$148)</f>
        <v>2000</v>
      </c>
      <c r="J149" s="11">
        <f>SUBTOTAL(9,$J$147:$J$148)</f>
        <v>0</v>
      </c>
      <c r="K149" s="11">
        <f>SUBTOTAL(9,$K$147:$K$148)</f>
        <v>0</v>
      </c>
    </row>
    <row r="150" spans="1:11" outlineLevel="2" x14ac:dyDescent="0.2">
      <c r="A150" s="10" t="s">
        <v>303</v>
      </c>
      <c r="B150" s="10"/>
      <c r="C150" s="8" t="str">
        <f>"TOTAL PROGRAMA " &amp; UPPER(MID(A150,2,100))</f>
        <v>TOTAL PROGRAMA 4 COMUNITAT UNIVERSITÀRIA I POLÍTIQUES TRANSVERSALS RESULTADO</v>
      </c>
      <c r="D150" s="6"/>
      <c r="E150" s="6"/>
      <c r="F150" s="6"/>
      <c r="G150" s="11">
        <f>SUBTOTAL(9,$G$117:$G$149)</f>
        <v>2697894.5599999996</v>
      </c>
      <c r="H150" s="11">
        <f>SUBTOTAL(9,$H$117:$H$149)</f>
        <v>2322636.4499999997</v>
      </c>
      <c r="I150" s="11">
        <f>SUBTOTAL(9,$I$117:$I$149)</f>
        <v>234921.56</v>
      </c>
      <c r="J150" s="11">
        <f>SUBTOTAL(9,$J$117:$J$149)</f>
        <v>0</v>
      </c>
      <c r="K150" s="11">
        <f>SUBTOTAL(9,$K$117:$K$149)</f>
        <v>140336.54999999999</v>
      </c>
    </row>
    <row r="151" spans="1:11" outlineLevel="2" x14ac:dyDescent="0.2">
      <c r="A151" s="10"/>
      <c r="B151" s="10"/>
      <c r="C151" s="6"/>
      <c r="D151" s="6"/>
      <c r="E151" s="6"/>
      <c r="F151" s="6"/>
      <c r="G151" s="11"/>
      <c r="H151" s="11"/>
      <c r="I151" s="11"/>
      <c r="J151" s="11"/>
      <c r="K151" s="11"/>
    </row>
    <row r="152" spans="1:11" outlineLevel="2" x14ac:dyDescent="0.2">
      <c r="A152" s="10"/>
      <c r="B152" s="10"/>
      <c r="C152" s="8" t="str">
        <f>MID(A153,2,100)</f>
        <v>5 Organització, recursos i serveis</v>
      </c>
      <c r="D152" s="6"/>
      <c r="E152" s="6"/>
      <c r="F152" s="6"/>
      <c r="G152" s="11"/>
      <c r="H152" s="11"/>
      <c r="I152" s="11"/>
      <c r="J152" s="11"/>
      <c r="K152" s="11"/>
    </row>
    <row r="153" spans="1:11" outlineLevel="4" x14ac:dyDescent="0.2">
      <c r="A153" s="6" t="s">
        <v>304</v>
      </c>
      <c r="B153" s="6" t="s">
        <v>305</v>
      </c>
      <c r="C153" s="6" t="str">
        <f>IF(NOT(ISBLANK(E153)), (MID(E153,1,2)+0) &amp; "." &amp; (MID(E153,3,2)+0), IF(NOT(ISBLANK(B153)),MID(B153,6,40),""))</f>
        <v>5.1</v>
      </c>
      <c r="D153" s="6" t="s">
        <v>306</v>
      </c>
      <c r="E153" s="6" t="s">
        <v>307</v>
      </c>
      <c r="F153" s="6" t="s">
        <v>308</v>
      </c>
      <c r="G153" s="7">
        <v>39869.69</v>
      </c>
      <c r="H153" s="7">
        <v>39869.69</v>
      </c>
      <c r="I153" s="7">
        <v>0</v>
      </c>
      <c r="J153" s="7">
        <v>0</v>
      </c>
      <c r="K153" s="7">
        <v>0</v>
      </c>
    </row>
    <row r="154" spans="1:11" outlineLevel="4" x14ac:dyDescent="0.2">
      <c r="A154" s="6" t="s">
        <v>304</v>
      </c>
      <c r="B154" s="6" t="s">
        <v>305</v>
      </c>
      <c r="C154" s="6" t="str">
        <f>IF(NOT(ISBLANK(E154)), (MID(E154,1,2)+0) &amp; "." &amp; (MID(E154,3,2)+0), IF(NOT(ISBLANK(B154)),MID(B154,6,40),""))</f>
        <v>5.1</v>
      </c>
      <c r="D154" s="6" t="s">
        <v>309</v>
      </c>
      <c r="E154" s="6" t="s">
        <v>310</v>
      </c>
      <c r="F154" s="6" t="s">
        <v>311</v>
      </c>
      <c r="G154" s="7">
        <v>28443</v>
      </c>
      <c r="H154" s="7">
        <v>28443</v>
      </c>
      <c r="I154" s="7">
        <v>0</v>
      </c>
      <c r="J154" s="7">
        <v>0</v>
      </c>
      <c r="K154" s="7">
        <v>0</v>
      </c>
    </row>
    <row r="155" spans="1:11" outlineLevel="4" x14ac:dyDescent="0.2">
      <c r="A155" s="6" t="s">
        <v>304</v>
      </c>
      <c r="B155" s="6" t="s">
        <v>305</v>
      </c>
      <c r="C155" s="6" t="str">
        <f>IF(NOT(ISBLANK(E155)), (MID(E155,1,2)+0) &amp; "." &amp; (MID(E155,3,2)+0), IF(NOT(ISBLANK(B155)),MID(B155,6,40),""))</f>
        <v>5.1</v>
      </c>
      <c r="D155" s="6" t="s">
        <v>312</v>
      </c>
      <c r="E155" s="6" t="s">
        <v>313</v>
      </c>
      <c r="F155" s="6" t="s">
        <v>314</v>
      </c>
      <c r="G155" s="7">
        <v>31252.25</v>
      </c>
      <c r="H155" s="7">
        <v>31252.25</v>
      </c>
      <c r="I155" s="7">
        <v>0</v>
      </c>
      <c r="J155" s="7">
        <v>0</v>
      </c>
      <c r="K155" s="7">
        <v>0</v>
      </c>
    </row>
    <row r="156" spans="1:11" outlineLevel="4" x14ac:dyDescent="0.2">
      <c r="A156" s="6"/>
      <c r="B156" s="6"/>
      <c r="C156" s="6"/>
      <c r="D156" s="6"/>
      <c r="E156" s="6"/>
      <c r="F156" s="6"/>
      <c r="G156" s="7"/>
      <c r="H156" s="7"/>
      <c r="I156" s="7"/>
      <c r="J156" s="7"/>
      <c r="K156" s="7"/>
    </row>
    <row r="157" spans="1:11" outlineLevel="3" x14ac:dyDescent="0.2">
      <c r="A157" s="6"/>
      <c r="B157" s="10" t="s">
        <v>315</v>
      </c>
      <c r="C157" s="8" t="str">
        <f>IF(NOT(ISBLANK(E157)), (MID(E157,1,2)+0) &amp; "." &amp; (MID(E157,3,2)+0), IF(NOT(ISBLANK(B157)),MID(B157,6,40),""))</f>
        <v>Eficiència dels processos de presa i tra</v>
      </c>
      <c r="D157" s="6"/>
      <c r="E157" s="6"/>
      <c r="F157" s="6"/>
      <c r="G157" s="11">
        <f>SUBTOTAL(9,$G$153:$G$155)</f>
        <v>99564.94</v>
      </c>
      <c r="H157" s="11">
        <f>SUBTOTAL(9,$H$153:$H$155)</f>
        <v>99564.94</v>
      </c>
      <c r="I157" s="11">
        <f>SUBTOTAL(9,$I$153:$I$155)</f>
        <v>0</v>
      </c>
      <c r="J157" s="11">
        <f>SUBTOTAL(9,$J$153:$J$155)</f>
        <v>0</v>
      </c>
      <c r="K157" s="11">
        <f>SUBTOTAL(9,$K$153:$K$155)</f>
        <v>0</v>
      </c>
    </row>
    <row r="158" spans="1:11" outlineLevel="4" x14ac:dyDescent="0.2">
      <c r="A158" s="6" t="s">
        <v>304</v>
      </c>
      <c r="B158" s="6" t="s">
        <v>316</v>
      </c>
      <c r="C158" s="6" t="str">
        <f>IF(NOT(ISBLANK(E158)), (MID(E158,1,2)+0) &amp; "." &amp; (MID(E158,3,2)+0), IF(NOT(ISBLANK(B158)),MID(B158,6,40),""))</f>
        <v>5.3</v>
      </c>
      <c r="D158" s="6" t="s">
        <v>317</v>
      </c>
      <c r="E158" s="6" t="s">
        <v>318</v>
      </c>
      <c r="F158" s="6" t="s">
        <v>319</v>
      </c>
      <c r="G158" s="7">
        <v>348630.67</v>
      </c>
      <c r="H158" s="7">
        <v>218630.67</v>
      </c>
      <c r="I158" s="7">
        <v>0</v>
      </c>
      <c r="J158" s="7">
        <v>130000</v>
      </c>
      <c r="K158" s="7">
        <v>0</v>
      </c>
    </row>
    <row r="159" spans="1:11" outlineLevel="4" x14ac:dyDescent="0.2">
      <c r="A159" s="6" t="s">
        <v>304</v>
      </c>
      <c r="B159" s="6" t="s">
        <v>316</v>
      </c>
      <c r="C159" s="6" t="str">
        <f>IF(NOT(ISBLANK(E159)), (MID(E159,1,2)+0) &amp; "." &amp; (MID(E159,3,2)+0), IF(NOT(ISBLANK(B159)),MID(B159,6,40),""))</f>
        <v>5.3</v>
      </c>
      <c r="D159" s="6" t="s">
        <v>317</v>
      </c>
      <c r="E159" s="6" t="s">
        <v>320</v>
      </c>
      <c r="F159" s="6" t="s">
        <v>321</v>
      </c>
      <c r="G159" s="7">
        <v>156900</v>
      </c>
      <c r="H159" s="7">
        <v>0</v>
      </c>
      <c r="I159" s="7">
        <v>0</v>
      </c>
      <c r="J159" s="7">
        <v>156900</v>
      </c>
      <c r="K159" s="7">
        <v>0</v>
      </c>
    </row>
    <row r="160" spans="1:11" outlineLevel="4" x14ac:dyDescent="0.2">
      <c r="A160" s="6" t="s">
        <v>304</v>
      </c>
      <c r="B160" s="6" t="s">
        <v>316</v>
      </c>
      <c r="C160" s="6" t="str">
        <f>IF(NOT(ISBLANK(E160)), (MID(E160,1,2)+0) &amp; "." &amp; (MID(E160,3,2)+0), IF(NOT(ISBLANK(B160)),MID(B160,6,40),""))</f>
        <v>5.3</v>
      </c>
      <c r="D160" s="6" t="s">
        <v>236</v>
      </c>
      <c r="E160" s="6" t="s">
        <v>322</v>
      </c>
      <c r="F160" s="6" t="s">
        <v>323</v>
      </c>
      <c r="G160" s="7">
        <v>10847.34</v>
      </c>
      <c r="H160" s="7">
        <v>10847.34</v>
      </c>
      <c r="I160" s="7">
        <v>0</v>
      </c>
      <c r="J160" s="7">
        <v>0</v>
      </c>
      <c r="K160" s="7">
        <v>0</v>
      </c>
    </row>
    <row r="161" spans="1:11" outlineLevel="4" x14ac:dyDescent="0.2">
      <c r="A161" s="6" t="s">
        <v>304</v>
      </c>
      <c r="B161" s="6" t="s">
        <v>316</v>
      </c>
      <c r="C161" s="6" t="str">
        <f>IF(NOT(ISBLANK(E161)), (MID(E161,1,2)+0) &amp; "." &amp; (MID(E161,3,2)+0), IF(NOT(ISBLANK(B161)),MID(B161,6,40),""))</f>
        <v>5.3</v>
      </c>
      <c r="D161" s="6" t="s">
        <v>324</v>
      </c>
      <c r="E161" s="6" t="s">
        <v>325</v>
      </c>
      <c r="F161" s="6" t="s">
        <v>326</v>
      </c>
      <c r="G161" s="7">
        <v>10245.75</v>
      </c>
      <c r="H161" s="7">
        <v>10245.75</v>
      </c>
      <c r="I161" s="7">
        <v>0</v>
      </c>
      <c r="J161" s="7">
        <v>0</v>
      </c>
      <c r="K161" s="7">
        <v>0</v>
      </c>
    </row>
    <row r="162" spans="1:11" outlineLevel="4" x14ac:dyDescent="0.2">
      <c r="A162" s="6"/>
      <c r="B162" s="6"/>
      <c r="C162" s="6"/>
      <c r="D162" s="6"/>
      <c r="E162" s="6"/>
      <c r="F162" s="6"/>
      <c r="G162" s="7"/>
      <c r="H162" s="7"/>
      <c r="I162" s="7"/>
      <c r="J162" s="7"/>
      <c r="K162" s="7"/>
    </row>
    <row r="163" spans="1:11" outlineLevel="3" x14ac:dyDescent="0.2">
      <c r="A163" s="6"/>
      <c r="B163" s="10" t="s">
        <v>327</v>
      </c>
      <c r="C163" s="8" t="str">
        <f t="shared" ref="C163:C170" si="8">IF(NOT(ISBLANK(E163)), (MID(E163,1,2)+0) &amp; "." &amp; (MID(E163,3,2)+0), IF(NOT(ISBLANK(B163)),MID(B163,6,40),""))</f>
        <v>Potenciació de l'ús de les TIC als serve</v>
      </c>
      <c r="D163" s="6"/>
      <c r="E163" s="6"/>
      <c r="F163" s="6"/>
      <c r="G163" s="11">
        <f>SUBTOTAL(9,$G$158:$G$161)</f>
        <v>526623.76</v>
      </c>
      <c r="H163" s="11">
        <f>SUBTOTAL(9,$H$158:$H$161)</f>
        <v>239723.76</v>
      </c>
      <c r="I163" s="11">
        <f>SUBTOTAL(9,$I$158:$I$161)</f>
        <v>0</v>
      </c>
      <c r="J163" s="11">
        <f>SUBTOTAL(9,$J$158:$J$161)</f>
        <v>286900</v>
      </c>
      <c r="K163" s="11">
        <f>SUBTOTAL(9,$K$158:$K$161)</f>
        <v>0</v>
      </c>
    </row>
    <row r="164" spans="1:11" outlineLevel="4" x14ac:dyDescent="0.2">
      <c r="A164" s="6" t="s">
        <v>304</v>
      </c>
      <c r="B164" s="6" t="s">
        <v>328</v>
      </c>
      <c r="C164" s="6" t="str">
        <f t="shared" si="8"/>
        <v>5.4</v>
      </c>
      <c r="D164" s="6" t="s">
        <v>329</v>
      </c>
      <c r="E164" s="6" t="s">
        <v>330</v>
      </c>
      <c r="F164" s="6" t="s">
        <v>331</v>
      </c>
      <c r="G164" s="7">
        <v>87595.42</v>
      </c>
      <c r="H164" s="7">
        <v>87595.42</v>
      </c>
      <c r="I164" s="7">
        <v>0</v>
      </c>
      <c r="J164" s="7">
        <v>0</v>
      </c>
      <c r="K164" s="7">
        <v>0</v>
      </c>
    </row>
    <row r="165" spans="1:11" outlineLevel="4" x14ac:dyDescent="0.2">
      <c r="A165" s="6" t="s">
        <v>304</v>
      </c>
      <c r="B165" s="6" t="s">
        <v>328</v>
      </c>
      <c r="C165" s="6" t="str">
        <f t="shared" si="8"/>
        <v>5.4</v>
      </c>
      <c r="D165" s="6" t="s">
        <v>332</v>
      </c>
      <c r="E165" s="6" t="s">
        <v>333</v>
      </c>
      <c r="F165" s="6" t="s">
        <v>334</v>
      </c>
      <c r="G165" s="7">
        <v>494290.14</v>
      </c>
      <c r="H165" s="7">
        <v>365832.32</v>
      </c>
      <c r="I165" s="7">
        <v>27907.82</v>
      </c>
      <c r="J165" s="7">
        <v>100000</v>
      </c>
      <c r="K165" s="7">
        <v>550</v>
      </c>
    </row>
    <row r="166" spans="1:11" outlineLevel="4" x14ac:dyDescent="0.2">
      <c r="A166" s="6" t="s">
        <v>304</v>
      </c>
      <c r="B166" s="6" t="s">
        <v>328</v>
      </c>
      <c r="C166" s="6" t="str">
        <f t="shared" si="8"/>
        <v>5.4</v>
      </c>
      <c r="D166" s="6" t="s">
        <v>332</v>
      </c>
      <c r="E166" s="6" t="s">
        <v>335</v>
      </c>
      <c r="F166" s="6" t="s">
        <v>336</v>
      </c>
      <c r="G166" s="7">
        <v>289073.37</v>
      </c>
      <c r="H166" s="7">
        <v>286290.21000000002</v>
      </c>
      <c r="I166" s="7">
        <v>0</v>
      </c>
      <c r="J166" s="7">
        <v>0</v>
      </c>
      <c r="K166" s="7">
        <v>2783.16</v>
      </c>
    </row>
    <row r="167" spans="1:11" outlineLevel="4" x14ac:dyDescent="0.2">
      <c r="A167" s="6" t="s">
        <v>304</v>
      </c>
      <c r="B167" s="6" t="s">
        <v>328</v>
      </c>
      <c r="C167" s="6" t="str">
        <f t="shared" si="8"/>
        <v>5.4</v>
      </c>
      <c r="D167" s="6" t="s">
        <v>337</v>
      </c>
      <c r="E167" s="6" t="s">
        <v>338</v>
      </c>
      <c r="F167" s="6" t="s">
        <v>339</v>
      </c>
      <c r="G167" s="7">
        <v>23000</v>
      </c>
      <c r="H167" s="7">
        <v>23000</v>
      </c>
      <c r="I167" s="7">
        <v>0</v>
      </c>
      <c r="J167" s="7">
        <v>0</v>
      </c>
      <c r="K167" s="7">
        <v>0</v>
      </c>
    </row>
    <row r="168" spans="1:11" outlineLevel="4" x14ac:dyDescent="0.2">
      <c r="A168" s="6" t="s">
        <v>304</v>
      </c>
      <c r="B168" s="6" t="s">
        <v>328</v>
      </c>
      <c r="C168" s="6" t="str">
        <f t="shared" si="8"/>
        <v>5.4</v>
      </c>
      <c r="D168" s="6" t="s">
        <v>337</v>
      </c>
      <c r="E168" s="6" t="s">
        <v>340</v>
      </c>
      <c r="F168" s="6" t="s">
        <v>341</v>
      </c>
      <c r="G168" s="7">
        <v>900000</v>
      </c>
      <c r="H168" s="7">
        <v>0</v>
      </c>
      <c r="I168" s="7">
        <v>0</v>
      </c>
      <c r="J168" s="7">
        <v>900000</v>
      </c>
      <c r="K168" s="7">
        <v>0</v>
      </c>
    </row>
    <row r="169" spans="1:11" outlineLevel="4" x14ac:dyDescent="0.2">
      <c r="A169" s="6" t="s">
        <v>304</v>
      </c>
      <c r="B169" s="6" t="s">
        <v>328</v>
      </c>
      <c r="C169" s="6" t="str">
        <f t="shared" si="8"/>
        <v>5.4</v>
      </c>
      <c r="D169" s="6" t="s">
        <v>337</v>
      </c>
      <c r="E169" s="6" t="s">
        <v>342</v>
      </c>
      <c r="F169" s="6" t="s">
        <v>343</v>
      </c>
      <c r="G169" s="7">
        <v>170000</v>
      </c>
      <c r="H169" s="7">
        <v>0</v>
      </c>
      <c r="I169" s="7">
        <v>0</v>
      </c>
      <c r="J169" s="7">
        <v>0</v>
      </c>
      <c r="K169" s="7">
        <v>170000</v>
      </c>
    </row>
    <row r="170" spans="1:11" outlineLevel="4" x14ac:dyDescent="0.2">
      <c r="A170" s="6" t="s">
        <v>304</v>
      </c>
      <c r="B170" s="6" t="s">
        <v>328</v>
      </c>
      <c r="C170" s="6" t="str">
        <f t="shared" si="8"/>
        <v>5.4</v>
      </c>
      <c r="D170" s="6" t="s">
        <v>317</v>
      </c>
      <c r="E170" s="6" t="s">
        <v>344</v>
      </c>
      <c r="F170" s="6" t="s">
        <v>345</v>
      </c>
      <c r="G170" s="7">
        <v>35000</v>
      </c>
      <c r="H170" s="7">
        <v>0</v>
      </c>
      <c r="I170" s="7">
        <v>0</v>
      </c>
      <c r="J170" s="7">
        <v>0</v>
      </c>
      <c r="K170" s="7">
        <v>35000</v>
      </c>
    </row>
    <row r="171" spans="1:11" outlineLevel="4" x14ac:dyDescent="0.2">
      <c r="A171" s="6"/>
      <c r="B171" s="6"/>
      <c r="C171" s="6"/>
      <c r="D171" s="6"/>
      <c r="E171" s="6"/>
      <c r="F171" s="6"/>
      <c r="G171" s="7"/>
      <c r="H171" s="7"/>
      <c r="I171" s="7"/>
      <c r="J171" s="7"/>
      <c r="K171" s="7"/>
    </row>
    <row r="172" spans="1:11" outlineLevel="3" x14ac:dyDescent="0.2">
      <c r="A172" s="6"/>
      <c r="B172" s="10" t="s">
        <v>346</v>
      </c>
      <c r="C172" s="8" t="str">
        <f>IF(NOT(ISBLANK(E172)), (MID(E172,1,2)+0) &amp; "." &amp; (MID(E172,3,2)+0), IF(NOT(ISBLANK(B172)),MID(B172,6,40),""))</f>
        <v>Optimització d'infraestructures i equipa</v>
      </c>
      <c r="D172" s="6"/>
      <c r="E172" s="6"/>
      <c r="F172" s="6"/>
      <c r="G172" s="11">
        <f>SUBTOTAL(9,$G$164:$G$170)</f>
        <v>1998958.9300000002</v>
      </c>
      <c r="H172" s="11">
        <f>SUBTOTAL(9,$H$164:$H$170)</f>
        <v>762717.95</v>
      </c>
      <c r="I172" s="11">
        <f>SUBTOTAL(9,$I$164:$I$170)</f>
        <v>27907.82</v>
      </c>
      <c r="J172" s="11">
        <f>SUBTOTAL(9,$J$164:$J$170)</f>
        <v>1000000</v>
      </c>
      <c r="K172" s="11">
        <f>SUBTOTAL(9,$K$164:$K$170)</f>
        <v>208333.16</v>
      </c>
    </row>
    <row r="173" spans="1:11" outlineLevel="4" x14ac:dyDescent="0.2">
      <c r="A173" s="6" t="s">
        <v>304</v>
      </c>
      <c r="B173" s="6" t="s">
        <v>347</v>
      </c>
      <c r="C173" s="6" t="str">
        <f>IF(NOT(ISBLANK(E173)), (MID(E173,1,2)+0) &amp; "." &amp; (MID(E173,3,2)+0), IF(NOT(ISBLANK(B173)),MID(B173,6,40),""))</f>
        <v>5.5</v>
      </c>
      <c r="D173" s="6" t="s">
        <v>348</v>
      </c>
      <c r="E173" s="6" t="s">
        <v>349</v>
      </c>
      <c r="F173" s="6" t="s">
        <v>350</v>
      </c>
      <c r="G173" s="7">
        <v>22675.31</v>
      </c>
      <c r="H173" s="7">
        <v>22675.31</v>
      </c>
      <c r="I173" s="7">
        <v>0</v>
      </c>
      <c r="J173" s="7">
        <v>0</v>
      </c>
      <c r="K173" s="7">
        <v>0</v>
      </c>
    </row>
    <row r="174" spans="1:11" outlineLevel="3" x14ac:dyDescent="0.2">
      <c r="A174" s="6"/>
      <c r="B174" s="10" t="s">
        <v>351</v>
      </c>
      <c r="C174" s="8" t="str">
        <f>IF(NOT(ISBLANK(E174)), (MID(E174,1,2)+0) &amp; "." &amp; (MID(E174,3,2)+0), IF(NOT(ISBLANK(B174)),MID(B174,6,40),""))</f>
        <v>Model de gestió per processos Resultado</v>
      </c>
      <c r="D174" s="6"/>
      <c r="E174" s="6"/>
      <c r="F174" s="6"/>
      <c r="G174" s="11">
        <f>SUBTOTAL(9,$G$173:$G$173)</f>
        <v>22675.31</v>
      </c>
      <c r="H174" s="11">
        <f>SUBTOTAL(9,$H$173:$H$173)</f>
        <v>22675.31</v>
      </c>
      <c r="I174" s="11">
        <f>SUBTOTAL(9,$I$173:$I$173)</f>
        <v>0</v>
      </c>
      <c r="J174" s="11">
        <f>SUBTOTAL(9,$J$173:$J$173)</f>
        <v>0</v>
      </c>
      <c r="K174" s="11">
        <f>SUBTOTAL(9,$K$173:$K$173)</f>
        <v>0</v>
      </c>
    </row>
    <row r="175" spans="1:11" outlineLevel="2" x14ac:dyDescent="0.2">
      <c r="A175" s="10" t="s">
        <v>352</v>
      </c>
      <c r="B175" s="10"/>
      <c r="C175" s="8" t="str">
        <f>"TOTAL PROGRAMA " &amp; UPPER(MID(A175,2,100))</f>
        <v>TOTAL PROGRAMA 5 ORGANITZACIÓ, RECURSOS I SERVEIS RESULTADO</v>
      </c>
      <c r="D175" s="6"/>
      <c r="E175" s="6"/>
      <c r="F175" s="6"/>
      <c r="G175" s="11">
        <f>SUBTOTAL(9,$G$153:$G$174)</f>
        <v>2647822.94</v>
      </c>
      <c r="H175" s="11">
        <f>SUBTOTAL(9,$H$153:$H$174)</f>
        <v>1124681.96</v>
      </c>
      <c r="I175" s="11">
        <f>SUBTOTAL(9,$I$153:$I$174)</f>
        <v>27907.82</v>
      </c>
      <c r="J175" s="11">
        <f>SUBTOTAL(9,$J$153:$J$174)</f>
        <v>1286900</v>
      </c>
      <c r="K175" s="11">
        <f>SUBTOTAL(9,$K$153:$K$174)</f>
        <v>208333.16</v>
      </c>
    </row>
    <row r="176" spans="1:11" outlineLevel="2" x14ac:dyDescent="0.2">
      <c r="A176" s="10"/>
      <c r="B176" s="10"/>
      <c r="C176" s="6"/>
      <c r="D176" s="6"/>
      <c r="E176" s="6"/>
      <c r="F176" s="6"/>
      <c r="G176" s="11"/>
      <c r="H176" s="11"/>
      <c r="I176" s="11"/>
      <c r="J176" s="11"/>
      <c r="K176" s="11"/>
    </row>
    <row r="177" spans="1:11" outlineLevel="2" x14ac:dyDescent="0.2">
      <c r="A177" s="10"/>
      <c r="B177" s="10"/>
      <c r="C177" s="8" t="str">
        <f>MID(A178,2,100)</f>
        <v>6 Personal</v>
      </c>
      <c r="D177" s="6"/>
      <c r="E177" s="6"/>
      <c r="F177" s="6"/>
      <c r="G177" s="11"/>
      <c r="H177" s="11"/>
      <c r="I177" s="11"/>
      <c r="J177" s="11"/>
      <c r="K177" s="11"/>
    </row>
    <row r="178" spans="1:11" outlineLevel="4" x14ac:dyDescent="0.2">
      <c r="A178" s="6" t="s">
        <v>353</v>
      </c>
      <c r="B178" s="6" t="s">
        <v>354</v>
      </c>
      <c r="C178" s="6" t="str">
        <f>IF(NOT(ISBLANK(E178)), (MID(E178,1,2)+0) &amp; "." &amp; (MID(E178,3,2)+0), IF(NOT(ISBLANK(B178)),MID(B178,6,40),""))</f>
        <v>6.1</v>
      </c>
      <c r="D178" s="6" t="s">
        <v>33</v>
      </c>
      <c r="E178" s="6" t="s">
        <v>355</v>
      </c>
      <c r="F178" s="6" t="s">
        <v>356</v>
      </c>
      <c r="G178" s="7">
        <v>44726989.490000002</v>
      </c>
      <c r="H178" s="7">
        <v>44707041.359999999</v>
      </c>
      <c r="I178" s="7">
        <v>0</v>
      </c>
      <c r="J178" s="7">
        <v>0</v>
      </c>
      <c r="K178" s="7">
        <v>19948.13</v>
      </c>
    </row>
    <row r="179" spans="1:11" outlineLevel="4" x14ac:dyDescent="0.2">
      <c r="A179" s="6"/>
      <c r="B179" s="6"/>
      <c r="C179" s="6"/>
      <c r="D179" s="6"/>
      <c r="E179" s="6"/>
      <c r="F179" s="6"/>
      <c r="G179" s="7"/>
      <c r="H179" s="7"/>
      <c r="I179" s="7"/>
      <c r="J179" s="7"/>
      <c r="K179" s="7"/>
    </row>
    <row r="180" spans="1:11" outlineLevel="3" x14ac:dyDescent="0.2">
      <c r="A180" s="6"/>
      <c r="B180" s="10" t="s">
        <v>357</v>
      </c>
      <c r="C180" s="8" t="str">
        <f>IF(NOT(ISBLANK(E180)), (MID(E180,1,2)+0) &amp; "." &amp; (MID(E180,3,2)+0), IF(NOT(ISBLANK(B180)),MID(B180,6,40),""))</f>
        <v>Despeses Personal Docent Investigador Re</v>
      </c>
      <c r="D180" s="6"/>
      <c r="E180" s="6"/>
      <c r="F180" s="6"/>
      <c r="G180" s="11">
        <f>SUBTOTAL(9,$G$178:$G$178)</f>
        <v>44726989.490000002</v>
      </c>
      <c r="H180" s="11">
        <f>SUBTOTAL(9,$H$178:$H$178)</f>
        <v>44707041.359999999</v>
      </c>
      <c r="I180" s="11">
        <f>SUBTOTAL(9,$I$178:$I$178)</f>
        <v>0</v>
      </c>
      <c r="J180" s="11">
        <f>SUBTOTAL(9,$J$178:$J$178)</f>
        <v>0</v>
      </c>
      <c r="K180" s="11">
        <f>SUBTOTAL(9,$K$178:$K$178)</f>
        <v>19948.13</v>
      </c>
    </row>
    <row r="181" spans="1:11" outlineLevel="4" x14ac:dyDescent="0.2">
      <c r="A181" s="6" t="s">
        <v>353</v>
      </c>
      <c r="B181" s="6" t="s">
        <v>358</v>
      </c>
      <c r="C181" s="6" t="str">
        <f>IF(NOT(ISBLANK(E181)), (MID(E181,1,2)+0) &amp; "." &amp; (MID(E181,3,2)+0), IF(NOT(ISBLANK(B181)),MID(B181,6,40),""))</f>
        <v>6.2</v>
      </c>
      <c r="D181" s="6" t="s">
        <v>236</v>
      </c>
      <c r="E181" s="6" t="s">
        <v>359</v>
      </c>
      <c r="F181" s="6" t="s">
        <v>360</v>
      </c>
      <c r="G181" s="7">
        <v>22563750.09</v>
      </c>
      <c r="H181" s="7">
        <v>22563750.09</v>
      </c>
      <c r="I181" s="7">
        <v>0</v>
      </c>
      <c r="J181" s="7">
        <v>0</v>
      </c>
      <c r="K181" s="7">
        <v>0</v>
      </c>
    </row>
    <row r="182" spans="1:11" outlineLevel="3" x14ac:dyDescent="0.2">
      <c r="A182" s="6"/>
      <c r="B182" s="10" t="s">
        <v>361</v>
      </c>
      <c r="C182" s="8" t="str">
        <f>IF(NOT(ISBLANK(E182)), (MID(E182,1,2)+0) &amp; "." &amp; (MID(E182,3,2)+0), IF(NOT(ISBLANK(B182)),MID(B182,6,40),""))</f>
        <v>Despeses Personal d'Administració i Serv</v>
      </c>
      <c r="D182" s="6"/>
      <c r="E182" s="6"/>
      <c r="F182" s="6"/>
      <c r="G182" s="11">
        <f>SUBTOTAL(9,$G$181:$G$181)</f>
        <v>22563750.09</v>
      </c>
      <c r="H182" s="11">
        <f>SUBTOTAL(9,$H$181:$H$181)</f>
        <v>22563750.09</v>
      </c>
      <c r="I182" s="11">
        <f>SUBTOTAL(9,$I$181:$I$181)</f>
        <v>0</v>
      </c>
      <c r="J182" s="11">
        <f>SUBTOTAL(9,$J$181:$J$181)</f>
        <v>0</v>
      </c>
      <c r="K182" s="11">
        <f>SUBTOTAL(9,$K$181:$K$181)</f>
        <v>0</v>
      </c>
    </row>
    <row r="183" spans="1:11" outlineLevel="2" x14ac:dyDescent="0.2">
      <c r="A183" s="10" t="s">
        <v>362</v>
      </c>
      <c r="B183" s="10"/>
      <c r="C183" s="8" t="str">
        <f>"TOTAL PROGRAMA " &amp; UPPER(MID(A183,2,100))</f>
        <v>TOTAL PROGRAMA 6 PERSONAL RESULTADO</v>
      </c>
      <c r="D183" s="6"/>
      <c r="E183" s="6"/>
      <c r="F183" s="6"/>
      <c r="G183" s="11">
        <f>SUBTOTAL(9,$G$178:$G$182)</f>
        <v>67290739.579999998</v>
      </c>
      <c r="H183" s="11">
        <f>SUBTOTAL(9,$H$178:$H$182)</f>
        <v>67270791.450000003</v>
      </c>
      <c r="I183" s="11">
        <f>SUBTOTAL(9,$I$178:$I$182)</f>
        <v>0</v>
      </c>
      <c r="J183" s="11">
        <f>SUBTOTAL(9,$J$178:$J$182)</f>
        <v>0</v>
      </c>
      <c r="K183" s="11">
        <f>SUBTOTAL(9,$K$178:$K$182)</f>
        <v>19948.13</v>
      </c>
    </row>
    <row r="184" spans="1:11" outlineLevel="2" x14ac:dyDescent="0.2">
      <c r="A184" s="10"/>
      <c r="B184" s="10"/>
      <c r="C184" s="6"/>
      <c r="D184" s="6"/>
      <c r="E184" s="6"/>
      <c r="F184" s="6"/>
      <c r="G184" s="11"/>
      <c r="H184" s="11"/>
      <c r="I184" s="11"/>
      <c r="J184" s="11"/>
      <c r="K184" s="11"/>
    </row>
    <row r="185" spans="1:11" outlineLevel="2" x14ac:dyDescent="0.2">
      <c r="A185" s="10"/>
      <c r="B185" s="10"/>
      <c r="C185" s="8" t="str">
        <f>MID(A186,2,100)</f>
        <v>7 Despeses generals</v>
      </c>
      <c r="D185" s="6"/>
      <c r="E185" s="6"/>
      <c r="F185" s="6"/>
      <c r="G185" s="11"/>
      <c r="H185" s="11"/>
      <c r="I185" s="11"/>
      <c r="J185" s="11"/>
      <c r="K185" s="11"/>
    </row>
    <row r="186" spans="1:11" outlineLevel="4" x14ac:dyDescent="0.2">
      <c r="A186" s="6" t="s">
        <v>363</v>
      </c>
      <c r="B186" s="6" t="s">
        <v>364</v>
      </c>
      <c r="C186" s="6" t="str">
        <f t="shared" ref="C186:C192" si="9">IF(NOT(ISBLANK(E186)), (MID(E186,1,2)+0) &amp; "." &amp; (MID(E186,3,2)+0), IF(NOT(ISBLANK(B186)),MID(B186,6,40),""))</f>
        <v>7.1</v>
      </c>
      <c r="D186" s="6" t="s">
        <v>365</v>
      </c>
      <c r="E186" s="6" t="s">
        <v>366</v>
      </c>
      <c r="F186" s="6" t="s">
        <v>367</v>
      </c>
      <c r="G186" s="7">
        <v>10395.379999999999</v>
      </c>
      <c r="H186" s="7">
        <v>10395.379999999999</v>
      </c>
      <c r="I186" s="7">
        <v>0</v>
      </c>
      <c r="J186" s="7">
        <v>0</v>
      </c>
      <c r="K186" s="7">
        <v>0</v>
      </c>
    </row>
    <row r="187" spans="1:11" outlineLevel="4" x14ac:dyDescent="0.2">
      <c r="A187" s="6" t="s">
        <v>363</v>
      </c>
      <c r="B187" s="6" t="s">
        <v>364</v>
      </c>
      <c r="C187" s="6" t="str">
        <f t="shared" si="9"/>
        <v>7.1</v>
      </c>
      <c r="D187" s="6" t="s">
        <v>174</v>
      </c>
      <c r="E187" s="6" t="s">
        <v>368</v>
      </c>
      <c r="F187" s="6" t="s">
        <v>369</v>
      </c>
      <c r="G187" s="7">
        <v>24457.66</v>
      </c>
      <c r="H187" s="7">
        <v>24457.66</v>
      </c>
      <c r="I187" s="7">
        <v>0</v>
      </c>
      <c r="J187" s="7">
        <v>0</v>
      </c>
      <c r="K187" s="7">
        <v>0</v>
      </c>
    </row>
    <row r="188" spans="1:11" outlineLevel="4" x14ac:dyDescent="0.2">
      <c r="A188" s="6" t="s">
        <v>363</v>
      </c>
      <c r="B188" s="6" t="s">
        <v>364</v>
      </c>
      <c r="C188" s="6" t="str">
        <f t="shared" si="9"/>
        <v>7.1</v>
      </c>
      <c r="D188" s="6" t="s">
        <v>370</v>
      </c>
      <c r="E188" s="6" t="s">
        <v>371</v>
      </c>
      <c r="F188" s="6" t="s">
        <v>372</v>
      </c>
      <c r="G188" s="7">
        <v>64196.15</v>
      </c>
      <c r="H188" s="7">
        <v>64196.15</v>
      </c>
      <c r="I188" s="7">
        <v>0</v>
      </c>
      <c r="J188" s="7">
        <v>0</v>
      </c>
      <c r="K188" s="7">
        <v>0</v>
      </c>
    </row>
    <row r="189" spans="1:11" outlineLevel="4" x14ac:dyDescent="0.2">
      <c r="A189" s="6" t="s">
        <v>363</v>
      </c>
      <c r="B189" s="6" t="s">
        <v>364</v>
      </c>
      <c r="C189" s="6" t="str">
        <f t="shared" si="9"/>
        <v>7.1</v>
      </c>
      <c r="D189" s="6" t="s">
        <v>373</v>
      </c>
      <c r="E189" s="6" t="s">
        <v>374</v>
      </c>
      <c r="F189" s="6" t="s">
        <v>375</v>
      </c>
      <c r="G189" s="7">
        <v>5454.9</v>
      </c>
      <c r="H189" s="7">
        <v>5454.9</v>
      </c>
      <c r="I189" s="7">
        <v>0</v>
      </c>
      <c r="J189" s="7">
        <v>0</v>
      </c>
      <c r="K189" s="7">
        <v>0</v>
      </c>
    </row>
    <row r="190" spans="1:11" outlineLevel="4" x14ac:dyDescent="0.2">
      <c r="A190" s="6" t="s">
        <v>363</v>
      </c>
      <c r="B190" s="6" t="s">
        <v>364</v>
      </c>
      <c r="C190" s="6" t="str">
        <f t="shared" si="9"/>
        <v>7.1</v>
      </c>
      <c r="D190" s="6" t="s">
        <v>241</v>
      </c>
      <c r="E190" s="6" t="s">
        <v>376</v>
      </c>
      <c r="F190" s="6" t="s">
        <v>377</v>
      </c>
      <c r="G190" s="7">
        <v>9091.4</v>
      </c>
      <c r="H190" s="7">
        <v>9091.4</v>
      </c>
      <c r="I190" s="7">
        <v>0</v>
      </c>
      <c r="J190" s="7">
        <v>0</v>
      </c>
      <c r="K190" s="7">
        <v>0</v>
      </c>
    </row>
    <row r="191" spans="1:11" outlineLevel="4" x14ac:dyDescent="0.2">
      <c r="A191" s="6" t="s">
        <v>363</v>
      </c>
      <c r="B191" s="6" t="s">
        <v>364</v>
      </c>
      <c r="C191" s="6" t="str">
        <f t="shared" si="9"/>
        <v>7.1</v>
      </c>
      <c r="D191" s="6" t="s">
        <v>47</v>
      </c>
      <c r="E191" s="6" t="s">
        <v>378</v>
      </c>
      <c r="F191" s="6" t="s">
        <v>379</v>
      </c>
      <c r="G191" s="7">
        <v>43855.13</v>
      </c>
      <c r="H191" s="7">
        <v>33855.129999999997</v>
      </c>
      <c r="I191" s="7">
        <v>0</v>
      </c>
      <c r="J191" s="7">
        <v>8000</v>
      </c>
      <c r="K191" s="7">
        <v>2000</v>
      </c>
    </row>
    <row r="192" spans="1:11" outlineLevel="4" x14ac:dyDescent="0.2">
      <c r="A192" s="6" t="s">
        <v>363</v>
      </c>
      <c r="B192" s="6" t="s">
        <v>364</v>
      </c>
      <c r="C192" s="6" t="str">
        <f t="shared" si="9"/>
        <v>7.1</v>
      </c>
      <c r="D192" s="6" t="s">
        <v>380</v>
      </c>
      <c r="E192" s="6" t="s">
        <v>381</v>
      </c>
      <c r="F192" s="6" t="s">
        <v>382</v>
      </c>
      <c r="G192" s="7">
        <v>224700</v>
      </c>
      <c r="H192" s="7">
        <v>224700</v>
      </c>
      <c r="I192" s="7">
        <v>0</v>
      </c>
      <c r="J192" s="7">
        <v>0</v>
      </c>
      <c r="K192" s="7">
        <v>0</v>
      </c>
    </row>
    <row r="193" spans="1:11" outlineLevel="4" x14ac:dyDescent="0.2">
      <c r="A193" s="6"/>
      <c r="B193" s="6"/>
      <c r="C193" s="6"/>
      <c r="D193" s="6"/>
      <c r="E193" s="6"/>
      <c r="F193" s="6"/>
      <c r="G193" s="7"/>
      <c r="H193" s="7"/>
      <c r="I193" s="7"/>
      <c r="J193" s="7"/>
      <c r="K193" s="7"/>
    </row>
    <row r="194" spans="1:11" outlineLevel="3" x14ac:dyDescent="0.2">
      <c r="A194" s="6"/>
      <c r="B194" s="10" t="s">
        <v>383</v>
      </c>
      <c r="C194" s="8" t="str">
        <f t="shared" ref="C194:C211" si="10">IF(NOT(ISBLANK(E194)), (MID(E194,1,2)+0) &amp; "." &amp; (MID(E194,3,2)+0), IF(NOT(ISBLANK(B194)),MID(B194,6,40),""))</f>
        <v>Serveis Centrals Resultado</v>
      </c>
      <c r="D194" s="6"/>
      <c r="E194" s="6"/>
      <c r="F194" s="6"/>
      <c r="G194" s="11">
        <f>SUBTOTAL(9,$G$186:$G$192)</f>
        <v>382150.62</v>
      </c>
      <c r="H194" s="11">
        <f>SUBTOTAL(9,$H$186:$H$192)</f>
        <v>372150.62</v>
      </c>
      <c r="I194" s="11">
        <f>SUBTOTAL(9,$I$186:$I$192)</f>
        <v>0</v>
      </c>
      <c r="J194" s="11">
        <f>SUBTOTAL(9,$J$186:$J$192)</f>
        <v>8000</v>
      </c>
      <c r="K194" s="11">
        <f>SUBTOTAL(9,$K$186:$K$192)</f>
        <v>2000</v>
      </c>
    </row>
    <row r="195" spans="1:11" outlineLevel="4" x14ac:dyDescent="0.2">
      <c r="A195" s="6" t="s">
        <v>363</v>
      </c>
      <c r="B195" s="6" t="s">
        <v>384</v>
      </c>
      <c r="C195" s="6" t="str">
        <f t="shared" si="10"/>
        <v>7.2</v>
      </c>
      <c r="D195" s="6" t="s">
        <v>317</v>
      </c>
      <c r="E195" s="6" t="s">
        <v>385</v>
      </c>
      <c r="F195" s="6" t="s">
        <v>386</v>
      </c>
      <c r="G195" s="7">
        <v>971982.72</v>
      </c>
      <c r="H195" s="7">
        <v>571982.72</v>
      </c>
      <c r="I195" s="7">
        <v>0</v>
      </c>
      <c r="J195" s="7">
        <v>400000</v>
      </c>
      <c r="K195" s="7">
        <v>0</v>
      </c>
    </row>
    <row r="196" spans="1:11" outlineLevel="4" x14ac:dyDescent="0.2">
      <c r="A196" s="6" t="s">
        <v>363</v>
      </c>
      <c r="B196" s="6" t="s">
        <v>384</v>
      </c>
      <c r="C196" s="6" t="str">
        <f t="shared" si="10"/>
        <v>7.2</v>
      </c>
      <c r="D196" s="6" t="s">
        <v>317</v>
      </c>
      <c r="E196" s="6" t="s">
        <v>387</v>
      </c>
      <c r="F196" s="6" t="s">
        <v>388</v>
      </c>
      <c r="G196" s="7">
        <v>102724.56</v>
      </c>
      <c r="H196" s="7">
        <v>102724.56</v>
      </c>
      <c r="I196" s="7">
        <v>0</v>
      </c>
      <c r="J196" s="7">
        <v>0</v>
      </c>
      <c r="K196" s="7">
        <v>0</v>
      </c>
    </row>
    <row r="197" spans="1:11" outlineLevel="4" x14ac:dyDescent="0.2">
      <c r="A197" s="6" t="s">
        <v>363</v>
      </c>
      <c r="B197" s="6" t="s">
        <v>384</v>
      </c>
      <c r="C197" s="6" t="str">
        <f t="shared" si="10"/>
        <v>7.2</v>
      </c>
      <c r="D197" s="6" t="s">
        <v>317</v>
      </c>
      <c r="E197" s="6" t="s">
        <v>389</v>
      </c>
      <c r="F197" s="6" t="s">
        <v>390</v>
      </c>
      <c r="G197" s="7">
        <v>149585.09</v>
      </c>
      <c r="H197" s="7">
        <v>149585.09</v>
      </c>
      <c r="I197" s="7">
        <v>0</v>
      </c>
      <c r="J197" s="7">
        <v>0</v>
      </c>
      <c r="K197" s="7">
        <v>0</v>
      </c>
    </row>
    <row r="198" spans="1:11" outlineLevel="4" x14ac:dyDescent="0.2">
      <c r="A198" s="6" t="s">
        <v>363</v>
      </c>
      <c r="B198" s="6" t="s">
        <v>384</v>
      </c>
      <c r="C198" s="6" t="str">
        <f t="shared" si="10"/>
        <v>7.2</v>
      </c>
      <c r="D198" s="6" t="s">
        <v>317</v>
      </c>
      <c r="E198" s="6" t="s">
        <v>391</v>
      </c>
      <c r="F198" s="6" t="s">
        <v>321</v>
      </c>
      <c r="G198" s="7">
        <v>245068.26</v>
      </c>
      <c r="H198" s="7">
        <v>196068.26</v>
      </c>
      <c r="I198" s="7">
        <v>0</v>
      </c>
      <c r="J198" s="7">
        <v>49000</v>
      </c>
      <c r="K198" s="7">
        <v>0</v>
      </c>
    </row>
    <row r="199" spans="1:11" outlineLevel="4" x14ac:dyDescent="0.2">
      <c r="A199" s="6" t="s">
        <v>363</v>
      </c>
      <c r="B199" s="6" t="s">
        <v>384</v>
      </c>
      <c r="C199" s="6" t="str">
        <f t="shared" si="10"/>
        <v>7.2</v>
      </c>
      <c r="D199" s="6" t="s">
        <v>337</v>
      </c>
      <c r="E199" s="6" t="s">
        <v>392</v>
      </c>
      <c r="F199" s="6" t="s">
        <v>393</v>
      </c>
      <c r="G199" s="7">
        <v>50000</v>
      </c>
      <c r="H199" s="7">
        <v>50000</v>
      </c>
      <c r="I199" s="7">
        <v>0</v>
      </c>
      <c r="J199" s="7">
        <v>0</v>
      </c>
      <c r="K199" s="7">
        <v>0</v>
      </c>
    </row>
    <row r="200" spans="1:11" outlineLevel="4" x14ac:dyDescent="0.2">
      <c r="A200" s="6" t="s">
        <v>363</v>
      </c>
      <c r="B200" s="6" t="s">
        <v>384</v>
      </c>
      <c r="C200" s="6" t="str">
        <f t="shared" si="10"/>
        <v>7.2</v>
      </c>
      <c r="D200" s="6" t="s">
        <v>337</v>
      </c>
      <c r="E200" s="6" t="s">
        <v>394</v>
      </c>
      <c r="F200" s="6" t="s">
        <v>395</v>
      </c>
      <c r="G200" s="7">
        <v>700000</v>
      </c>
      <c r="H200" s="7">
        <v>0</v>
      </c>
      <c r="I200" s="7">
        <v>0</v>
      </c>
      <c r="J200" s="7">
        <v>700000</v>
      </c>
      <c r="K200" s="7">
        <v>0</v>
      </c>
    </row>
    <row r="201" spans="1:11" outlineLevel="4" x14ac:dyDescent="0.2">
      <c r="A201" s="6" t="s">
        <v>363</v>
      </c>
      <c r="B201" s="6" t="s">
        <v>384</v>
      </c>
      <c r="C201" s="6" t="str">
        <f t="shared" si="10"/>
        <v>7.2</v>
      </c>
      <c r="D201" s="6" t="s">
        <v>337</v>
      </c>
      <c r="E201" s="6" t="s">
        <v>396</v>
      </c>
      <c r="F201" s="6" t="s">
        <v>397</v>
      </c>
      <c r="G201" s="7">
        <v>4171500</v>
      </c>
      <c r="H201" s="7">
        <v>4171500</v>
      </c>
      <c r="I201" s="7">
        <v>0</v>
      </c>
      <c r="J201" s="7">
        <v>0</v>
      </c>
      <c r="K201" s="7">
        <v>0</v>
      </c>
    </row>
    <row r="202" spans="1:11" outlineLevel="4" x14ac:dyDescent="0.2">
      <c r="A202" s="6" t="s">
        <v>363</v>
      </c>
      <c r="B202" s="6" t="s">
        <v>384</v>
      </c>
      <c r="C202" s="6" t="str">
        <f t="shared" si="10"/>
        <v>7.2</v>
      </c>
      <c r="D202" s="6" t="s">
        <v>337</v>
      </c>
      <c r="E202" s="6" t="s">
        <v>398</v>
      </c>
      <c r="F202" s="6" t="s">
        <v>399</v>
      </c>
      <c r="G202" s="7">
        <v>94000</v>
      </c>
      <c r="H202" s="7">
        <v>94000</v>
      </c>
      <c r="I202" s="7">
        <v>0</v>
      </c>
      <c r="J202" s="7">
        <v>0</v>
      </c>
      <c r="K202" s="7">
        <v>0</v>
      </c>
    </row>
    <row r="203" spans="1:11" outlineLevel="4" x14ac:dyDescent="0.2">
      <c r="A203" s="6" t="s">
        <v>363</v>
      </c>
      <c r="B203" s="6" t="s">
        <v>384</v>
      </c>
      <c r="C203" s="6" t="str">
        <f t="shared" si="10"/>
        <v>7.2</v>
      </c>
      <c r="D203" s="6" t="s">
        <v>337</v>
      </c>
      <c r="E203" s="6" t="s">
        <v>400</v>
      </c>
      <c r="F203" s="6" t="s">
        <v>401</v>
      </c>
      <c r="G203" s="7">
        <v>1800000</v>
      </c>
      <c r="H203" s="7">
        <v>1800000</v>
      </c>
      <c r="I203" s="7">
        <v>0</v>
      </c>
      <c r="J203" s="7">
        <v>0</v>
      </c>
      <c r="K203" s="7">
        <v>0</v>
      </c>
    </row>
    <row r="204" spans="1:11" outlineLevel="4" x14ac:dyDescent="0.2">
      <c r="A204" s="6" t="s">
        <v>363</v>
      </c>
      <c r="B204" s="6" t="s">
        <v>384</v>
      </c>
      <c r="C204" s="6" t="str">
        <f t="shared" si="10"/>
        <v>7.2</v>
      </c>
      <c r="D204" s="6" t="s">
        <v>380</v>
      </c>
      <c r="E204" s="6" t="s">
        <v>402</v>
      </c>
      <c r="F204" s="6" t="s">
        <v>403</v>
      </c>
      <c r="G204" s="7">
        <v>165000</v>
      </c>
      <c r="H204" s="7">
        <v>165000</v>
      </c>
      <c r="I204" s="7">
        <v>0</v>
      </c>
      <c r="J204" s="7">
        <v>0</v>
      </c>
      <c r="K204" s="7">
        <v>0</v>
      </c>
    </row>
    <row r="205" spans="1:11" outlineLevel="4" x14ac:dyDescent="0.2">
      <c r="A205" s="6" t="s">
        <v>363</v>
      </c>
      <c r="B205" s="6" t="s">
        <v>384</v>
      </c>
      <c r="C205" s="6" t="str">
        <f t="shared" si="10"/>
        <v>7.2</v>
      </c>
      <c r="D205" s="6" t="s">
        <v>380</v>
      </c>
      <c r="E205" s="6" t="s">
        <v>404</v>
      </c>
      <c r="F205" s="6" t="s">
        <v>405</v>
      </c>
      <c r="G205" s="7">
        <v>1414000</v>
      </c>
      <c r="H205" s="7">
        <v>1414000</v>
      </c>
      <c r="I205" s="7">
        <v>0</v>
      </c>
      <c r="J205" s="7">
        <v>0</v>
      </c>
      <c r="K205" s="7">
        <v>0</v>
      </c>
    </row>
    <row r="206" spans="1:11" outlineLevel="4" x14ac:dyDescent="0.2">
      <c r="A206" s="6" t="s">
        <v>363</v>
      </c>
      <c r="B206" s="6" t="s">
        <v>384</v>
      </c>
      <c r="C206" s="6" t="str">
        <f t="shared" si="10"/>
        <v>7.2</v>
      </c>
      <c r="D206" s="6" t="s">
        <v>380</v>
      </c>
      <c r="E206" s="6" t="s">
        <v>406</v>
      </c>
      <c r="F206" s="6" t="s">
        <v>407</v>
      </c>
      <c r="G206" s="7">
        <v>710000</v>
      </c>
      <c r="H206" s="7">
        <v>710000</v>
      </c>
      <c r="I206" s="7">
        <v>0</v>
      </c>
      <c r="J206" s="7">
        <v>0</v>
      </c>
      <c r="K206" s="7">
        <v>0</v>
      </c>
    </row>
    <row r="207" spans="1:11" outlineLevel="4" x14ac:dyDescent="0.2">
      <c r="A207" s="6" t="s">
        <v>363</v>
      </c>
      <c r="B207" s="6" t="s">
        <v>384</v>
      </c>
      <c r="C207" s="6" t="str">
        <f t="shared" si="10"/>
        <v>7.2</v>
      </c>
      <c r="D207" s="6" t="s">
        <v>380</v>
      </c>
      <c r="E207" s="6" t="s">
        <v>408</v>
      </c>
      <c r="F207" s="6" t="s">
        <v>409</v>
      </c>
      <c r="G207" s="7">
        <v>51300</v>
      </c>
      <c r="H207" s="7">
        <v>51300</v>
      </c>
      <c r="I207" s="7">
        <v>0</v>
      </c>
      <c r="J207" s="7">
        <v>0</v>
      </c>
      <c r="K207" s="7">
        <v>0</v>
      </c>
    </row>
    <row r="208" spans="1:11" outlineLevel="4" x14ac:dyDescent="0.2">
      <c r="A208" s="6" t="s">
        <v>363</v>
      </c>
      <c r="B208" s="6" t="s">
        <v>384</v>
      </c>
      <c r="C208" s="6" t="str">
        <f t="shared" si="10"/>
        <v>7.2</v>
      </c>
      <c r="D208" s="6" t="s">
        <v>380</v>
      </c>
      <c r="E208" s="6" t="s">
        <v>410</v>
      </c>
      <c r="F208" s="6" t="s">
        <v>411</v>
      </c>
      <c r="G208" s="7">
        <v>20000</v>
      </c>
      <c r="H208" s="7">
        <v>0</v>
      </c>
      <c r="I208" s="7">
        <v>0</v>
      </c>
      <c r="J208" s="7">
        <v>20000</v>
      </c>
      <c r="K208" s="7">
        <v>0</v>
      </c>
    </row>
    <row r="209" spans="1:11" outlineLevel="4" x14ac:dyDescent="0.2">
      <c r="A209" s="6" t="s">
        <v>363</v>
      </c>
      <c r="B209" s="6" t="s">
        <v>384</v>
      </c>
      <c r="C209" s="6" t="str">
        <f t="shared" si="10"/>
        <v>7.2</v>
      </c>
      <c r="D209" s="6" t="s">
        <v>412</v>
      </c>
      <c r="E209" s="6" t="s">
        <v>413</v>
      </c>
      <c r="F209" s="6" t="s">
        <v>414</v>
      </c>
      <c r="G209" s="7">
        <v>625500</v>
      </c>
      <c r="H209" s="7">
        <v>0</v>
      </c>
      <c r="I209" s="7">
        <v>625500</v>
      </c>
      <c r="J209" s="7">
        <v>0</v>
      </c>
      <c r="K209" s="7">
        <v>0</v>
      </c>
    </row>
    <row r="210" spans="1:11" outlineLevel="4" x14ac:dyDescent="0.2">
      <c r="A210" s="6" t="s">
        <v>363</v>
      </c>
      <c r="B210" s="6" t="s">
        <v>384</v>
      </c>
      <c r="C210" s="6" t="str">
        <f t="shared" si="10"/>
        <v>7.2</v>
      </c>
      <c r="D210" s="6" t="s">
        <v>337</v>
      </c>
      <c r="E210" s="6" t="s">
        <v>415</v>
      </c>
      <c r="F210" s="6" t="s">
        <v>416</v>
      </c>
      <c r="G210" s="7">
        <v>3600</v>
      </c>
      <c r="H210" s="7">
        <v>3600</v>
      </c>
      <c r="I210" s="7">
        <v>0</v>
      </c>
      <c r="J210" s="7">
        <v>0</v>
      </c>
      <c r="K210" s="7">
        <v>0</v>
      </c>
    </row>
    <row r="211" spans="1:11" outlineLevel="3" x14ac:dyDescent="0.2">
      <c r="A211" s="6"/>
      <c r="B211" s="10" t="s">
        <v>417</v>
      </c>
      <c r="C211" s="8" t="str">
        <f t="shared" si="10"/>
        <v>Despeses generals Resultado</v>
      </c>
      <c r="D211" s="6"/>
      <c r="E211" s="6"/>
      <c r="F211" s="6"/>
      <c r="G211" s="11">
        <f>SUBTOTAL(9,$G$195:$G$210)</f>
        <v>11274260.629999999</v>
      </c>
      <c r="H211" s="11">
        <f>SUBTOTAL(9,$H$195:$H$210)</f>
        <v>9479760.629999999</v>
      </c>
      <c r="I211" s="11">
        <f>SUBTOTAL(9,$I$195:$I$210)</f>
        <v>625500</v>
      </c>
      <c r="J211" s="11">
        <f>SUBTOTAL(9,$J$195:$J$210)</f>
        <v>1169000</v>
      </c>
      <c r="K211" s="11">
        <f>SUBTOTAL(9,$K$195:$K$210)</f>
        <v>0</v>
      </c>
    </row>
    <row r="212" spans="1:11" outlineLevel="2" x14ac:dyDescent="0.2">
      <c r="A212" s="10" t="s">
        <v>418</v>
      </c>
      <c r="B212" s="10"/>
      <c r="C212" s="8" t="str">
        <f>"TOTAL PROGRAMA " &amp; UPPER(MID(A212,2,100))</f>
        <v>TOTAL PROGRAMA 7 DESPESES GENERALS RESULTADO</v>
      </c>
      <c r="D212" s="6"/>
      <c r="E212" s="6"/>
      <c r="F212" s="6"/>
      <c r="G212" s="11">
        <f>SUBTOTAL(9,$G$186:$G$211)</f>
        <v>11656411.25</v>
      </c>
      <c r="H212" s="11">
        <f>SUBTOTAL(9,$H$186:$H$211)</f>
        <v>9851911.25</v>
      </c>
      <c r="I212" s="11">
        <f>SUBTOTAL(9,$I$186:$I$211)</f>
        <v>625500</v>
      </c>
      <c r="J212" s="11">
        <f>SUBTOTAL(9,$J$186:$J$211)</f>
        <v>1177000</v>
      </c>
      <c r="K212" s="11">
        <f>SUBTOTAL(9,$K$186:$K$211)</f>
        <v>2000</v>
      </c>
    </row>
    <row r="213" spans="1:11" outlineLevel="1" x14ac:dyDescent="0.2">
      <c r="A213" s="10"/>
      <c r="B213" s="10" t="s">
        <v>419</v>
      </c>
      <c r="C213" s="8" t="s">
        <v>420</v>
      </c>
      <c r="D213" s="6"/>
      <c r="E213" s="6"/>
      <c r="F213" s="6"/>
      <c r="G213" s="11">
        <f>SUBTOTAL(9,$G$6:$G$212)</f>
        <v>106298958.55000003</v>
      </c>
      <c r="H213" s="11">
        <f>SUBTOTAL(9,$H$6:$H$212)</f>
        <v>85936099.020000011</v>
      </c>
      <c r="I213" s="11">
        <f>SUBTOTAL(9,$I$6:$I$212)</f>
        <v>4945613.6300000008</v>
      </c>
      <c r="J213" s="11">
        <f>SUBTOTAL(9,$J$6:$J$212)</f>
        <v>10521156.060000001</v>
      </c>
      <c r="K213" s="11">
        <f>SUBTOTAL(9,$K$6:$K$212)</f>
        <v>4896089.84</v>
      </c>
    </row>
  </sheetData>
  <mergeCells count="2">
    <mergeCell ref="C1:G1"/>
    <mergeCell ref="H1:K1"/>
  </mergeCells>
  <pageMargins left="0.78749999999999998" right="0.78749999999999998" top="1.05277777777778" bottom="1.05277777777778" header="0.78749999999999998" footer="0.78749999999999998"/>
  <pageSetup paperSize="9" scale="71" orientation="portrait" horizontalDpi="300" verticalDpi="300" r:id="rId1"/>
  <headerFooter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88"/>
  <sheetViews>
    <sheetView tabSelected="1" topLeftCell="C121" zoomScaleNormal="100" zoomScaleSheetLayoutView="100" zoomScalePageLayoutView="110" workbookViewId="0">
      <selection activeCell="F12" sqref="F12"/>
    </sheetView>
  </sheetViews>
  <sheetFormatPr baseColWidth="10" defaultColWidth="14.33203125" defaultRowHeight="11.25" outlineLevelRow="4" x14ac:dyDescent="0.2"/>
  <cols>
    <col min="1" max="1" width="43.1640625" hidden="1" customWidth="1"/>
    <col min="2" max="2" width="54.5" hidden="1" customWidth="1"/>
    <col min="3" max="3" width="6.1640625" customWidth="1"/>
    <col min="4" max="4" width="13.83203125" style="42" customWidth="1"/>
    <col min="5" max="5" width="7" customWidth="1"/>
    <col min="6" max="6" width="39" style="42" customWidth="1"/>
    <col min="7" max="7" width="14.5" style="13" customWidth="1"/>
    <col min="8" max="8" width="13.5" style="13" customWidth="1"/>
    <col min="9" max="10" width="12.6640625" style="13" customWidth="1"/>
    <col min="11" max="11" width="13.1640625" style="13" customWidth="1"/>
    <col min="12" max="12" width="16" customWidth="1"/>
  </cols>
  <sheetData>
    <row r="1" spans="1:12" ht="18" customHeight="1" x14ac:dyDescent="0.2">
      <c r="C1" s="1" t="s">
        <v>421</v>
      </c>
      <c r="D1" s="1"/>
      <c r="E1" s="1"/>
      <c r="F1" s="1"/>
      <c r="G1" s="1"/>
      <c r="H1" s="16" t="s">
        <v>1</v>
      </c>
      <c r="I1" s="1"/>
      <c r="J1" s="1"/>
      <c r="K1" s="1"/>
    </row>
    <row r="2" spans="1:12" ht="24" customHeight="1" x14ac:dyDescent="0.2">
      <c r="C2" s="3" t="s">
        <v>2</v>
      </c>
      <c r="D2" s="3" t="s">
        <v>3</v>
      </c>
      <c r="E2" s="3" t="s">
        <v>4</v>
      </c>
      <c r="F2" s="3" t="s">
        <v>5</v>
      </c>
      <c r="G2" s="4" t="s">
        <v>6</v>
      </c>
      <c r="H2" s="5" t="s">
        <v>7</v>
      </c>
      <c r="I2" s="4" t="s">
        <v>8</v>
      </c>
      <c r="J2" s="4" t="s">
        <v>9</v>
      </c>
      <c r="K2" s="4" t="s">
        <v>10</v>
      </c>
    </row>
    <row r="3" spans="1:12" x14ac:dyDescent="0.2">
      <c r="A3" s="6"/>
      <c r="B3" s="6"/>
      <c r="C3" s="71"/>
      <c r="D3" s="19"/>
      <c r="E3" s="17"/>
      <c r="F3" s="19"/>
      <c r="G3" s="18"/>
      <c r="H3" s="72"/>
      <c r="I3" s="72"/>
      <c r="J3" s="72"/>
      <c r="K3" s="18"/>
      <c r="L3" s="7"/>
    </row>
    <row r="4" spans="1:12" ht="15" customHeight="1" x14ac:dyDescent="0.2">
      <c r="A4" s="6"/>
      <c r="B4" s="6"/>
      <c r="C4" s="73" t="s">
        <v>511</v>
      </c>
      <c r="D4" s="35"/>
      <c r="E4" s="20"/>
      <c r="F4" s="35"/>
      <c r="G4" s="21"/>
      <c r="H4" s="74"/>
      <c r="I4" s="74"/>
      <c r="J4" s="74"/>
      <c r="K4" s="21"/>
      <c r="L4" s="7"/>
    </row>
    <row r="5" spans="1:12" ht="15" customHeight="1" x14ac:dyDescent="0.2">
      <c r="A5" s="6" t="s">
        <v>422</v>
      </c>
      <c r="C5" s="75"/>
      <c r="D5" s="29"/>
      <c r="E5" s="22"/>
      <c r="F5" s="29"/>
      <c r="G5" s="23"/>
      <c r="H5" s="22"/>
      <c r="I5" s="22"/>
      <c r="J5" s="22"/>
      <c r="K5" s="23"/>
      <c r="L5" s="7"/>
    </row>
    <row r="6" spans="1:12" ht="15" customHeight="1" outlineLevel="4" x14ac:dyDescent="0.2">
      <c r="A6" s="6" t="s">
        <v>422</v>
      </c>
      <c r="B6" t="s">
        <v>423</v>
      </c>
      <c r="C6" s="76" t="str">
        <f>IF(NOT(ISBLANK(E6)), (MID(E6,1,2)+0) &amp; "." &amp; (MID(E6,3,2)+0), IF(NOT(ISBLANK(B6)),MID(B6,6,40),""))</f>
        <v>1.1</v>
      </c>
      <c r="D6" s="44" t="s">
        <v>44</v>
      </c>
      <c r="E6" s="43" t="s">
        <v>14</v>
      </c>
      <c r="F6" s="44" t="s">
        <v>46</v>
      </c>
      <c r="G6" s="45">
        <v>4000</v>
      </c>
      <c r="H6" s="77">
        <v>4000</v>
      </c>
      <c r="I6" s="77">
        <v>0</v>
      </c>
      <c r="J6" s="77">
        <v>0</v>
      </c>
      <c r="K6" s="45">
        <v>0</v>
      </c>
      <c r="L6" s="7"/>
    </row>
    <row r="7" spans="1:12" ht="15" customHeight="1" outlineLevel="4" x14ac:dyDescent="0.2">
      <c r="A7" s="6"/>
      <c r="B7" t="s">
        <v>423</v>
      </c>
      <c r="C7" s="76" t="str">
        <f>IF(NOT(ISBLANK(E7)), (MID(E7,1,2)+0) &amp; "." &amp; (MID(E7,3,2)+0), IF(NOT(ISBLANK(B7)),MID(B7,6,40),""))</f>
        <v>1.1</v>
      </c>
      <c r="D7" s="44" t="s">
        <v>47</v>
      </c>
      <c r="E7" s="43" t="s">
        <v>17</v>
      </c>
      <c r="F7" s="44" t="s">
        <v>49</v>
      </c>
      <c r="G7" s="45">
        <v>270000</v>
      </c>
      <c r="H7" s="77">
        <v>270000</v>
      </c>
      <c r="I7" s="77">
        <v>0</v>
      </c>
      <c r="J7" s="77">
        <v>0</v>
      </c>
      <c r="K7" s="45">
        <v>0</v>
      </c>
      <c r="L7" s="7"/>
    </row>
    <row r="8" spans="1:12" ht="15" customHeight="1" outlineLevel="4" x14ac:dyDescent="0.2">
      <c r="A8" s="6" t="s">
        <v>422</v>
      </c>
      <c r="B8" t="s">
        <v>423</v>
      </c>
      <c r="C8" s="76" t="str">
        <f>IF(NOT(ISBLANK(E8)), (MID(E8,1,2)+0) &amp; "." &amp; (MID(E8,3,2)+0), IF(NOT(ISBLANK(B8)),MID(B8,6,40),""))</f>
        <v>1.1</v>
      </c>
      <c r="D8" s="44" t="s">
        <v>13</v>
      </c>
      <c r="E8" s="43" t="s">
        <v>424</v>
      </c>
      <c r="F8" s="44" t="s">
        <v>51</v>
      </c>
      <c r="G8" s="45">
        <v>71263.600000000006</v>
      </c>
      <c r="H8" s="77">
        <v>71263.600000000006</v>
      </c>
      <c r="I8" s="77">
        <v>0</v>
      </c>
      <c r="J8" s="77">
        <v>0</v>
      </c>
      <c r="K8" s="45">
        <v>0</v>
      </c>
      <c r="L8" s="7"/>
    </row>
    <row r="9" spans="1:12" ht="15" customHeight="1" outlineLevel="4" x14ac:dyDescent="0.2">
      <c r="A9" s="6" t="s">
        <v>422</v>
      </c>
      <c r="B9" t="s">
        <v>423</v>
      </c>
      <c r="C9" s="76" t="str">
        <f>IF(NOT(ISBLANK(E9)), (MID(E9,1,2)+0) &amp; "." &amp; (MID(E9,3,2)+0), IF(NOT(ISBLANK(B9)),MID(B9,6,40),""))</f>
        <v>1.1</v>
      </c>
      <c r="D9" s="44" t="s">
        <v>13</v>
      </c>
      <c r="E9" s="43" t="s">
        <v>22</v>
      </c>
      <c r="F9" s="44" t="s">
        <v>39</v>
      </c>
      <c r="G9" s="45">
        <v>123041.13</v>
      </c>
      <c r="H9" s="77">
        <v>123041.13</v>
      </c>
      <c r="I9" s="77">
        <v>0</v>
      </c>
      <c r="J9" s="77">
        <v>0</v>
      </c>
      <c r="K9" s="45">
        <v>0</v>
      </c>
      <c r="L9" s="7"/>
    </row>
    <row r="10" spans="1:12" ht="15" customHeight="1" outlineLevel="4" x14ac:dyDescent="0.2">
      <c r="A10" s="6" t="s">
        <v>422</v>
      </c>
      <c r="B10" t="s">
        <v>423</v>
      </c>
      <c r="C10" s="76" t="str">
        <f>IF(NOT(ISBLANK(E10)), (MID(E10,1,2)+0) &amp; "." &amp; (MID(E10,3,2)+0), IF(NOT(ISBLANK(B10)),MID(B10,6,40),""))</f>
        <v>1.1</v>
      </c>
      <c r="D10" s="44" t="s">
        <v>26</v>
      </c>
      <c r="E10" s="43" t="s">
        <v>24</v>
      </c>
      <c r="F10" s="44" t="s">
        <v>41</v>
      </c>
      <c r="G10" s="45">
        <v>241000</v>
      </c>
      <c r="H10" s="77">
        <v>0</v>
      </c>
      <c r="I10" s="77">
        <v>0</v>
      </c>
      <c r="J10" s="77">
        <v>0</v>
      </c>
      <c r="K10" s="45">
        <v>241000</v>
      </c>
      <c r="L10" s="7"/>
    </row>
    <row r="11" spans="1:12" ht="15" customHeight="1" outlineLevel="3" x14ac:dyDescent="0.2">
      <c r="A11" s="6"/>
      <c r="B11" t="s">
        <v>423</v>
      </c>
      <c r="C11" s="78" t="str">
        <f>IF(NOT(ISBLANK(E11)), (MID(E11,1,2)+0) &amp; "." &amp; (MID(E11,3,2)+0), IF(NOT(ISBLANK(B11)),MID(B11,1,120),""))</f>
        <v>Eix 1. Oferta docent: racionalització, focalització, singularitat (grau, màster i doctorat)</v>
      </c>
      <c r="D11" s="47"/>
      <c r="E11" s="46"/>
      <c r="F11" s="47"/>
      <c r="G11" s="48">
        <f>SUBTOTAL(9,'2024'!$G$6:$G$10)</f>
        <v>709304.73</v>
      </c>
      <c r="H11" s="49">
        <f>SUBTOTAL(9,'2024'!$H$6:$H$10)</f>
        <v>468304.73</v>
      </c>
      <c r="I11" s="49">
        <f>SUBTOTAL(9,'2024'!$I$6:$I$10)</f>
        <v>0</v>
      </c>
      <c r="J11" s="49">
        <f>SUBTOTAL(9,'2024'!$J$6:$J$10)</f>
        <v>0</v>
      </c>
      <c r="K11" s="48">
        <f>SUBTOTAL(9,'2024'!$K$6:$K$10)</f>
        <v>241000</v>
      </c>
      <c r="L11" s="7"/>
    </row>
    <row r="12" spans="1:12" ht="15" customHeight="1" outlineLevel="3" x14ac:dyDescent="0.2">
      <c r="A12" s="6"/>
      <c r="B12" s="10"/>
      <c r="C12" s="76"/>
      <c r="D12" s="44"/>
      <c r="E12" s="43"/>
      <c r="F12" s="44"/>
      <c r="G12" s="50"/>
      <c r="H12" s="51"/>
      <c r="I12" s="51"/>
      <c r="J12" s="51"/>
      <c r="K12" s="50"/>
      <c r="L12" s="7"/>
    </row>
    <row r="13" spans="1:12" ht="26.25" customHeight="1" outlineLevel="4" x14ac:dyDescent="0.2">
      <c r="A13" s="6" t="s">
        <v>422</v>
      </c>
      <c r="B13" t="s">
        <v>425</v>
      </c>
      <c r="C13" s="76" t="str">
        <f t="shared" ref="C13:C21" si="0">IF(NOT(ISBLANK(E13)), (MID(E13,1,2)+0) &amp; "." &amp; (MID(E13,3,2)+0), IF(NOT(ISBLANK(B13)),MID(B13,6,40),""))</f>
        <v>1.2</v>
      </c>
      <c r="D13" s="44" t="s">
        <v>13</v>
      </c>
      <c r="E13" s="43" t="s">
        <v>38</v>
      </c>
      <c r="F13" s="44" t="s">
        <v>15</v>
      </c>
      <c r="G13" s="45">
        <v>14148.26</v>
      </c>
      <c r="H13" s="77">
        <v>14148.26</v>
      </c>
      <c r="I13" s="77">
        <v>0</v>
      </c>
      <c r="J13" s="77">
        <v>0</v>
      </c>
      <c r="K13" s="45">
        <v>0</v>
      </c>
      <c r="L13" s="7"/>
    </row>
    <row r="14" spans="1:12" ht="36" outlineLevel="4" x14ac:dyDescent="0.2">
      <c r="A14" s="6" t="s">
        <v>422</v>
      </c>
      <c r="B14" t="s">
        <v>425</v>
      </c>
      <c r="C14" s="76" t="str">
        <f t="shared" si="0"/>
        <v>1.2</v>
      </c>
      <c r="D14" s="58" t="s">
        <v>16</v>
      </c>
      <c r="E14" s="43" t="s">
        <v>40</v>
      </c>
      <c r="F14" s="44" t="s">
        <v>18</v>
      </c>
      <c r="G14" s="45">
        <v>385084.88</v>
      </c>
      <c r="H14" s="77">
        <v>243884.88</v>
      </c>
      <c r="I14" s="77">
        <v>60000</v>
      </c>
      <c r="J14" s="77">
        <v>3000</v>
      </c>
      <c r="K14" s="45">
        <v>78200</v>
      </c>
      <c r="L14" s="7"/>
    </row>
    <row r="15" spans="1:12" ht="15" customHeight="1" outlineLevel="4" x14ac:dyDescent="0.2">
      <c r="A15" s="6" t="s">
        <v>422</v>
      </c>
      <c r="B15" t="s">
        <v>425</v>
      </c>
      <c r="C15" s="76" t="str">
        <f t="shared" si="0"/>
        <v>1.2</v>
      </c>
      <c r="D15" s="44" t="s">
        <v>19</v>
      </c>
      <c r="E15" s="43" t="s">
        <v>426</v>
      </c>
      <c r="F15" s="44" t="s">
        <v>21</v>
      </c>
      <c r="G15" s="45">
        <v>229909.959</v>
      </c>
      <c r="H15" s="77">
        <v>223609.96</v>
      </c>
      <c r="I15" s="77">
        <v>0</v>
      </c>
      <c r="J15" s="77">
        <v>0</v>
      </c>
      <c r="K15" s="45">
        <v>6300</v>
      </c>
      <c r="L15" s="7"/>
    </row>
    <row r="16" spans="1:12" ht="15" customHeight="1" outlineLevel="4" x14ac:dyDescent="0.2">
      <c r="A16" s="6" t="s">
        <v>422</v>
      </c>
      <c r="B16" t="s">
        <v>425</v>
      </c>
      <c r="C16" s="76" t="str">
        <f t="shared" si="0"/>
        <v>1.2</v>
      </c>
      <c r="D16" s="44" t="s">
        <v>13</v>
      </c>
      <c r="E16" s="43" t="s">
        <v>427</v>
      </c>
      <c r="F16" s="44" t="s">
        <v>23</v>
      </c>
      <c r="G16" s="45">
        <v>107739.77</v>
      </c>
      <c r="H16" s="77">
        <v>107739.77</v>
      </c>
      <c r="I16" s="77">
        <v>0</v>
      </c>
      <c r="J16" s="77">
        <v>0</v>
      </c>
      <c r="K16" s="45">
        <v>0</v>
      </c>
      <c r="L16" s="7"/>
    </row>
    <row r="17" spans="1:12" ht="24" outlineLevel="4" x14ac:dyDescent="0.2">
      <c r="A17" s="6" t="s">
        <v>422</v>
      </c>
      <c r="B17" t="s">
        <v>425</v>
      </c>
      <c r="C17" s="76" t="str">
        <f t="shared" si="0"/>
        <v>1.2</v>
      </c>
      <c r="D17" s="44" t="s">
        <v>13</v>
      </c>
      <c r="E17" s="43" t="s">
        <v>428</v>
      </c>
      <c r="F17" s="44" t="s">
        <v>25</v>
      </c>
      <c r="G17" s="45">
        <v>82000</v>
      </c>
      <c r="H17" s="77">
        <v>82000</v>
      </c>
      <c r="I17" s="77">
        <v>0</v>
      </c>
      <c r="J17" s="77">
        <v>0</v>
      </c>
      <c r="K17" s="45">
        <v>0</v>
      </c>
      <c r="L17" s="7"/>
    </row>
    <row r="18" spans="1:12" ht="15" customHeight="1" outlineLevel="4" x14ac:dyDescent="0.2">
      <c r="A18" s="6" t="s">
        <v>422</v>
      </c>
      <c r="B18" t="s">
        <v>425</v>
      </c>
      <c r="C18" s="76" t="str">
        <f t="shared" si="0"/>
        <v>1.2</v>
      </c>
      <c r="D18" s="44" t="s">
        <v>26</v>
      </c>
      <c r="E18" s="43" t="s">
        <v>429</v>
      </c>
      <c r="F18" s="44" t="s">
        <v>28</v>
      </c>
      <c r="G18" s="45">
        <v>6000</v>
      </c>
      <c r="H18" s="77">
        <v>6000</v>
      </c>
      <c r="I18" s="77">
        <v>0</v>
      </c>
      <c r="J18" s="77">
        <v>0</v>
      </c>
      <c r="K18" s="45">
        <v>0</v>
      </c>
      <c r="L18" s="11"/>
    </row>
    <row r="19" spans="1:12" ht="15" customHeight="1" outlineLevel="4" x14ac:dyDescent="0.2">
      <c r="A19" s="6" t="s">
        <v>422</v>
      </c>
      <c r="B19" t="s">
        <v>425</v>
      </c>
      <c r="C19" s="76" t="str">
        <f t="shared" si="0"/>
        <v>1.2</v>
      </c>
      <c r="D19" s="44" t="s">
        <v>13</v>
      </c>
      <c r="E19" s="43" t="s">
        <v>430</v>
      </c>
      <c r="F19" s="44" t="s">
        <v>30</v>
      </c>
      <c r="G19" s="45">
        <v>12500</v>
      </c>
      <c r="H19" s="77">
        <v>12500</v>
      </c>
      <c r="I19" s="77">
        <v>0</v>
      </c>
      <c r="J19" s="77">
        <v>0</v>
      </c>
      <c r="K19" s="45">
        <v>0</v>
      </c>
      <c r="L19" s="7"/>
    </row>
    <row r="20" spans="1:12" ht="15" customHeight="1" outlineLevel="4" x14ac:dyDescent="0.2">
      <c r="A20" s="6" t="s">
        <v>422</v>
      </c>
      <c r="B20" t="s">
        <v>425</v>
      </c>
      <c r="C20" s="76" t="str">
        <f t="shared" si="0"/>
        <v>1.2</v>
      </c>
      <c r="D20" s="44" t="s">
        <v>13</v>
      </c>
      <c r="E20" s="43" t="s">
        <v>431</v>
      </c>
      <c r="F20" s="44" t="s">
        <v>32</v>
      </c>
      <c r="G20" s="45">
        <v>165000</v>
      </c>
      <c r="H20" s="77">
        <v>45000</v>
      </c>
      <c r="I20" s="77">
        <v>0</v>
      </c>
      <c r="J20" s="77">
        <v>0</v>
      </c>
      <c r="K20" s="45">
        <v>120000</v>
      </c>
      <c r="L20" s="7"/>
    </row>
    <row r="21" spans="1:12" ht="15" customHeight="1" outlineLevel="4" x14ac:dyDescent="0.2">
      <c r="A21" s="6" t="s">
        <v>422</v>
      </c>
      <c r="B21" t="s">
        <v>425</v>
      </c>
      <c r="C21" s="76" t="str">
        <f t="shared" si="0"/>
        <v>1.2</v>
      </c>
      <c r="D21" s="44" t="s">
        <v>33</v>
      </c>
      <c r="E21" s="43" t="s">
        <v>432</v>
      </c>
      <c r="F21" s="44" t="s">
        <v>35</v>
      </c>
      <c r="G21" s="45">
        <v>22428.21</v>
      </c>
      <c r="H21" s="77">
        <v>22428.21</v>
      </c>
      <c r="I21" s="77">
        <v>0</v>
      </c>
      <c r="J21" s="77">
        <v>0</v>
      </c>
      <c r="K21" s="45">
        <v>0</v>
      </c>
      <c r="L21" s="7"/>
    </row>
    <row r="22" spans="1:12" ht="15" customHeight="1" outlineLevel="3" x14ac:dyDescent="0.2">
      <c r="A22" s="6"/>
      <c r="B22" t="s">
        <v>425</v>
      </c>
      <c r="C22" s="78" t="str">
        <f>IF(NOT(ISBLANK(E22)), (MID(E22,1,2)+0) &amp; "." &amp; (MID(E22,3,2)+0), IF(NOT(ISBLANK(B11)),MID(B22,1,120),""))</f>
        <v>Eix 2. Model docent: flexibilitat, innovació, personalització</v>
      </c>
      <c r="D22" s="47"/>
      <c r="E22" s="46"/>
      <c r="F22" s="47"/>
      <c r="G22" s="48">
        <f>SUBTOTAL(9,'2024'!$G$13:$G$21)</f>
        <v>1024811.079</v>
      </c>
      <c r="H22" s="49">
        <f>SUBTOTAL(9,'2024'!$H$13:$H$21)</f>
        <v>757311.08</v>
      </c>
      <c r="I22" s="49">
        <f>SUBTOTAL(9,'2024'!$I$13:$I$21)</f>
        <v>60000</v>
      </c>
      <c r="J22" s="49">
        <f>SUBTOTAL(9,'2024'!$J$13:$J$21)</f>
        <v>3000</v>
      </c>
      <c r="K22" s="48">
        <f>SUBTOTAL(9,'2024'!$K$13:$K$21)</f>
        <v>204500</v>
      </c>
      <c r="L22" s="7"/>
    </row>
    <row r="23" spans="1:12" ht="15" customHeight="1" outlineLevel="3" x14ac:dyDescent="0.2">
      <c r="A23" s="6"/>
      <c r="B23" s="10"/>
      <c r="C23" s="76"/>
      <c r="D23" s="44"/>
      <c r="E23" s="43"/>
      <c r="F23" s="44"/>
      <c r="G23" s="50"/>
      <c r="H23" s="51"/>
      <c r="I23" s="51"/>
      <c r="J23" s="51"/>
      <c r="K23" s="50"/>
      <c r="L23" s="7"/>
    </row>
    <row r="24" spans="1:12" ht="19.5" customHeight="1" outlineLevel="4" x14ac:dyDescent="0.2">
      <c r="A24" s="6" t="s">
        <v>422</v>
      </c>
      <c r="B24" t="s">
        <v>433</v>
      </c>
      <c r="C24" s="76" t="str">
        <f t="shared" ref="C24:C30" si="1">IF(NOT(ISBLANK(E24)), (MID(E24,1,2)+0) &amp; "." &amp; (MID(E24,3,2)+0), IF(NOT(ISBLANK(B24)),MID(B24,6,40),""))</f>
        <v>1.3</v>
      </c>
      <c r="D24" s="44" t="s">
        <v>54</v>
      </c>
      <c r="E24" s="43" t="s">
        <v>45</v>
      </c>
      <c r="F24" s="44" t="s">
        <v>56</v>
      </c>
      <c r="G24" s="45">
        <v>1117653</v>
      </c>
      <c r="H24" s="77">
        <v>0</v>
      </c>
      <c r="I24" s="77">
        <v>87653</v>
      </c>
      <c r="J24" s="77">
        <v>0</v>
      </c>
      <c r="K24" s="45">
        <v>1030000</v>
      </c>
      <c r="L24" s="11"/>
    </row>
    <row r="25" spans="1:12" ht="21" customHeight="1" outlineLevel="4" x14ac:dyDescent="0.2">
      <c r="A25" s="6" t="s">
        <v>422</v>
      </c>
      <c r="B25" t="s">
        <v>433</v>
      </c>
      <c r="C25" s="76" t="str">
        <f t="shared" si="1"/>
        <v>1.3</v>
      </c>
      <c r="D25" s="44" t="s">
        <v>54</v>
      </c>
      <c r="E25" s="43" t="s">
        <v>48</v>
      </c>
      <c r="F25" s="44" t="s">
        <v>58</v>
      </c>
      <c r="G25" s="45">
        <v>50000</v>
      </c>
      <c r="H25" s="77">
        <v>0</v>
      </c>
      <c r="I25" s="77">
        <v>5000</v>
      </c>
      <c r="J25" s="77">
        <v>0</v>
      </c>
      <c r="K25" s="45">
        <v>45000</v>
      </c>
      <c r="L25" s="7"/>
    </row>
    <row r="26" spans="1:12" ht="15" customHeight="1" outlineLevel="4" x14ac:dyDescent="0.2">
      <c r="A26" s="6" t="s">
        <v>422</v>
      </c>
      <c r="B26" t="s">
        <v>433</v>
      </c>
      <c r="C26" s="76" t="str">
        <f t="shared" si="1"/>
        <v>1.3</v>
      </c>
      <c r="D26" s="44" t="s">
        <v>13</v>
      </c>
      <c r="E26" s="43" t="s">
        <v>434</v>
      </c>
      <c r="F26" s="44" t="s">
        <v>60</v>
      </c>
      <c r="G26" s="45">
        <v>3291.76</v>
      </c>
      <c r="H26" s="77">
        <v>3291.76</v>
      </c>
      <c r="I26" s="77">
        <v>0</v>
      </c>
      <c r="J26" s="77">
        <v>0</v>
      </c>
      <c r="K26" s="45">
        <v>0</v>
      </c>
      <c r="L26" s="7"/>
    </row>
    <row r="27" spans="1:12" ht="24" outlineLevel="4" x14ac:dyDescent="0.2">
      <c r="A27" s="6" t="s">
        <v>422</v>
      </c>
      <c r="B27" t="s">
        <v>433</v>
      </c>
      <c r="C27" s="76" t="str">
        <f t="shared" si="1"/>
        <v>1.3</v>
      </c>
      <c r="D27" s="58" t="s">
        <v>435</v>
      </c>
      <c r="E27" s="43" t="s">
        <v>50</v>
      </c>
      <c r="F27" s="44" t="s">
        <v>63</v>
      </c>
      <c r="G27" s="45">
        <v>20137.5</v>
      </c>
      <c r="H27" s="77">
        <v>14137.5</v>
      </c>
      <c r="I27" s="77">
        <v>0</v>
      </c>
      <c r="J27" s="77">
        <v>0</v>
      </c>
      <c r="K27" s="45">
        <v>6000</v>
      </c>
      <c r="L27" s="7"/>
    </row>
    <row r="28" spans="1:12" ht="24" outlineLevel="4" x14ac:dyDescent="0.2">
      <c r="A28" s="6" t="s">
        <v>422</v>
      </c>
      <c r="B28" t="s">
        <v>433</v>
      </c>
      <c r="C28" s="76" t="str">
        <f t="shared" si="1"/>
        <v>1.3</v>
      </c>
      <c r="D28" s="44" t="s">
        <v>64</v>
      </c>
      <c r="E28" s="43" t="s">
        <v>436</v>
      </c>
      <c r="F28" s="44" t="s">
        <v>66</v>
      </c>
      <c r="G28" s="45">
        <v>4725</v>
      </c>
      <c r="H28" s="77">
        <v>4425</v>
      </c>
      <c r="I28" s="77">
        <v>300</v>
      </c>
      <c r="J28" s="77">
        <v>0</v>
      </c>
      <c r="K28" s="45">
        <v>0</v>
      </c>
      <c r="L28" s="7"/>
    </row>
    <row r="29" spans="1:12" ht="15" customHeight="1" outlineLevel="4" x14ac:dyDescent="0.2">
      <c r="A29" s="6" t="s">
        <v>422</v>
      </c>
      <c r="B29" t="s">
        <v>433</v>
      </c>
      <c r="C29" s="76" t="str">
        <f t="shared" si="1"/>
        <v>1.3</v>
      </c>
      <c r="D29" s="44" t="s">
        <v>67</v>
      </c>
      <c r="E29" s="43" t="s">
        <v>437</v>
      </c>
      <c r="F29" s="44" t="s">
        <v>69</v>
      </c>
      <c r="G29" s="45">
        <v>60500</v>
      </c>
      <c r="H29" s="77">
        <v>0</v>
      </c>
      <c r="I29" s="77">
        <v>25500</v>
      </c>
      <c r="J29" s="77">
        <v>0</v>
      </c>
      <c r="K29" s="45">
        <v>35000</v>
      </c>
      <c r="L29" s="11"/>
    </row>
    <row r="30" spans="1:12" ht="15" customHeight="1" outlineLevel="4" x14ac:dyDescent="0.2">
      <c r="A30" s="6" t="s">
        <v>422</v>
      </c>
      <c r="B30" t="s">
        <v>433</v>
      </c>
      <c r="C30" s="76" t="str">
        <f t="shared" si="1"/>
        <v>1.3</v>
      </c>
      <c r="D30" s="44" t="s">
        <v>54</v>
      </c>
      <c r="E30" s="43" t="s">
        <v>438</v>
      </c>
      <c r="F30" s="44" t="s">
        <v>71</v>
      </c>
      <c r="G30" s="45">
        <v>712.5</v>
      </c>
      <c r="H30" s="77">
        <v>712.5</v>
      </c>
      <c r="I30" s="77">
        <v>0</v>
      </c>
      <c r="J30" s="77">
        <v>0</v>
      </c>
      <c r="K30" s="45">
        <v>0</v>
      </c>
      <c r="L30" s="7"/>
    </row>
    <row r="31" spans="1:12" ht="15" customHeight="1" outlineLevel="3" x14ac:dyDescent="0.2">
      <c r="A31" s="6"/>
      <c r="B31" t="s">
        <v>433</v>
      </c>
      <c r="C31" s="78" t="str">
        <f>IF(NOT(ISBLANK(E31)), (MID(E31,1,2)+0) &amp; "." &amp; (MID(E31,3,2)+0), IF(NOT(ISBLANK(B31)),MID(B31,1,120),""))</f>
        <v>Eix 3. Formació contínua / LLL: públic objectiu, temàtiques, continguts, formats</v>
      </c>
      <c r="D31" s="47"/>
      <c r="E31" s="46"/>
      <c r="F31" s="47"/>
      <c r="G31" s="48">
        <f>SUBTOTAL(9,'2024'!$G$24:$G$30)</f>
        <v>1257019.76</v>
      </c>
      <c r="H31" s="49">
        <f>SUBTOTAL(9,'2024'!$H$24:$H$30)</f>
        <v>22566.760000000002</v>
      </c>
      <c r="I31" s="49">
        <f>SUBTOTAL(9,'2024'!$I$24:$I$30)</f>
        <v>118453</v>
      </c>
      <c r="J31" s="49">
        <f>SUBTOTAL(9,'2024'!$J$24:$J$30)</f>
        <v>0</v>
      </c>
      <c r="K31" s="48">
        <f>SUBTOTAL(9,'2024'!$K$24:$K$30)</f>
        <v>1116000</v>
      </c>
      <c r="L31" s="7"/>
    </row>
    <row r="32" spans="1:12" ht="15" customHeight="1" outlineLevel="3" x14ac:dyDescent="0.2">
      <c r="A32" s="6"/>
      <c r="B32" s="10"/>
      <c r="C32" s="76"/>
      <c r="D32" s="44"/>
      <c r="E32" s="43"/>
      <c r="F32" s="44"/>
      <c r="G32" s="50"/>
      <c r="H32" s="51"/>
      <c r="I32" s="51"/>
      <c r="J32" s="51"/>
      <c r="K32" s="50"/>
      <c r="L32" s="7"/>
    </row>
    <row r="33" spans="1:12" ht="15" customHeight="1" outlineLevel="4" x14ac:dyDescent="0.2">
      <c r="A33" s="6" t="s">
        <v>422</v>
      </c>
      <c r="B33" t="s">
        <v>439</v>
      </c>
      <c r="C33" s="76" t="str">
        <f>IF(NOT(ISBLANK(E33)), (MID(E33,1,2)+0) &amp; "." &amp; (MID(E33,3,2)+0), IF(NOT(ISBLANK(B33)),MID(B33,6,40),""))</f>
        <v>1.4</v>
      </c>
      <c r="D33" s="44" t="s">
        <v>74</v>
      </c>
      <c r="E33" s="43" t="s">
        <v>55</v>
      </c>
      <c r="F33" s="44" t="s">
        <v>76</v>
      </c>
      <c r="G33" s="45">
        <v>214240.25</v>
      </c>
      <c r="H33" s="77">
        <v>8320.25</v>
      </c>
      <c r="I33" s="77">
        <v>55000</v>
      </c>
      <c r="J33" s="77">
        <v>0</v>
      </c>
      <c r="K33" s="45">
        <v>150920</v>
      </c>
      <c r="L33" s="7"/>
    </row>
    <row r="34" spans="1:12" ht="15" customHeight="1" outlineLevel="4" x14ac:dyDescent="0.2">
      <c r="A34" s="6" t="s">
        <v>422</v>
      </c>
      <c r="B34" t="s">
        <v>439</v>
      </c>
      <c r="C34" s="76" t="str">
        <f>IF(NOT(ISBLANK(E34)), (MID(E34,1,2)+0) &amp; "." &amp; (MID(E34,3,2)+0), IF(NOT(ISBLANK(B34)),MID(B34,6,40),""))</f>
        <v>1.4</v>
      </c>
      <c r="D34" s="44" t="s">
        <v>262</v>
      </c>
      <c r="E34" s="43" t="s">
        <v>59</v>
      </c>
      <c r="F34" s="44" t="s">
        <v>78</v>
      </c>
      <c r="G34" s="45">
        <v>9000</v>
      </c>
      <c r="H34" s="77">
        <v>5000</v>
      </c>
      <c r="I34" s="77">
        <v>4000</v>
      </c>
      <c r="J34" s="77">
        <v>0</v>
      </c>
      <c r="K34" s="45">
        <v>0</v>
      </c>
      <c r="L34" s="7"/>
    </row>
    <row r="35" spans="1:12" ht="15" customHeight="1" outlineLevel="3" x14ac:dyDescent="0.2">
      <c r="A35" s="6"/>
      <c r="B35" t="s">
        <v>439</v>
      </c>
      <c r="C35" s="78" t="str">
        <f>IF(NOT(ISBLANK(E35)), (MID(E35,1,2)+0) &amp; "." &amp; (MID(E35,3,2)+0), IF(NOT(ISBLANK(B35)),MID(B35,1,120),""))</f>
        <v>Eix 4. Ocupabilitat: mecanismes, serveis, plataformes</v>
      </c>
      <c r="D35" s="47"/>
      <c r="E35" s="46"/>
      <c r="F35" s="47"/>
      <c r="G35" s="48">
        <f>SUBTOTAL(9,'2024'!$G$33:$G$34)</f>
        <v>223240.25</v>
      </c>
      <c r="H35" s="49">
        <f>SUBTOTAL(9,'2024'!$H$33:$H$34)</f>
        <v>13320.25</v>
      </c>
      <c r="I35" s="49">
        <f>SUBTOTAL(9,'2024'!$I$33:$I$34)</f>
        <v>59000</v>
      </c>
      <c r="J35" s="49">
        <f>SUBTOTAL(9,'2024'!$J$33:$J$34)</f>
        <v>0</v>
      </c>
      <c r="K35" s="48">
        <f>SUBTOTAL(9,'2024'!$K$33:$K$34)</f>
        <v>150920</v>
      </c>
      <c r="L35" s="7"/>
    </row>
    <row r="36" spans="1:12" s="60" customFormat="1" ht="15" customHeight="1" outlineLevel="3" x14ac:dyDescent="0.2">
      <c r="A36" s="59"/>
      <c r="C36" s="79"/>
      <c r="D36" s="52"/>
      <c r="E36" s="61"/>
      <c r="F36" s="52"/>
      <c r="G36" s="62"/>
      <c r="H36" s="63"/>
      <c r="I36" s="63"/>
      <c r="J36" s="63"/>
      <c r="K36" s="62"/>
      <c r="L36" s="64"/>
    </row>
    <row r="37" spans="1:12" ht="15" customHeight="1" outlineLevel="2" x14ac:dyDescent="0.2">
      <c r="A37" s="10" t="s">
        <v>440</v>
      </c>
      <c r="B37" s="10"/>
      <c r="C37" s="80" t="s">
        <v>515</v>
      </c>
      <c r="D37" s="38"/>
      <c r="E37" s="31"/>
      <c r="F37" s="38"/>
      <c r="G37" s="32">
        <f>SUBTOTAL(9,'2024'!$G$6:$G$35)</f>
        <v>3214375.8190000001</v>
      </c>
      <c r="H37" s="33">
        <f>SUBTOTAL(9,'2024'!$H$6:$H$35)</f>
        <v>1261502.8199999998</v>
      </c>
      <c r="I37" s="33">
        <f>SUBTOTAL(9,'2024'!$I$6:$I$35)</f>
        <v>237453</v>
      </c>
      <c r="J37" s="33">
        <f>SUBTOTAL(9,'2024'!$J$6:$J$35)</f>
        <v>3000</v>
      </c>
      <c r="K37" s="32">
        <f>SUBTOTAL(9,'2024'!$K$6:$K$35)</f>
        <v>1712420</v>
      </c>
      <c r="L37" s="7"/>
    </row>
    <row r="38" spans="1:12" ht="15" customHeight="1" outlineLevel="2" x14ac:dyDescent="0.2">
      <c r="A38" s="10"/>
      <c r="B38" s="10"/>
      <c r="C38" s="75"/>
      <c r="D38" s="29"/>
      <c r="E38" s="22"/>
      <c r="F38" s="29"/>
      <c r="G38" s="27"/>
      <c r="H38" s="28"/>
      <c r="I38" s="28"/>
      <c r="J38" s="28"/>
      <c r="K38" s="27"/>
      <c r="L38" s="7"/>
    </row>
    <row r="39" spans="1:12" ht="15" customHeight="1" outlineLevel="2" x14ac:dyDescent="0.2">
      <c r="A39" s="10"/>
      <c r="B39" s="10"/>
      <c r="C39" s="73" t="s">
        <v>512</v>
      </c>
      <c r="D39" s="40"/>
      <c r="E39" s="34"/>
      <c r="F39" s="40"/>
      <c r="G39" s="27"/>
      <c r="H39" s="28"/>
      <c r="I39" s="28"/>
      <c r="J39" s="28"/>
      <c r="K39" s="27"/>
      <c r="L39" s="7"/>
    </row>
    <row r="40" spans="1:12" ht="15" customHeight="1" outlineLevel="2" x14ac:dyDescent="0.2">
      <c r="A40" s="10"/>
      <c r="B40" s="10"/>
      <c r="C40" s="73"/>
      <c r="D40" s="40"/>
      <c r="E40" s="34"/>
      <c r="F40" s="40"/>
      <c r="G40" s="27"/>
      <c r="H40" s="28"/>
      <c r="I40" s="28"/>
      <c r="J40" s="28"/>
      <c r="K40" s="27"/>
      <c r="L40" s="7"/>
    </row>
    <row r="41" spans="1:12" ht="15" customHeight="1" outlineLevel="4" x14ac:dyDescent="0.2">
      <c r="A41" s="6" t="s">
        <v>441</v>
      </c>
      <c r="B41" t="s">
        <v>442</v>
      </c>
      <c r="C41" s="75" t="str">
        <f>IF(NOT(ISBLANK(E41)), (MID(E41,1,2)+0) &amp; "." &amp; (MID(E41,3,2)+0), IF(NOT(ISBLANK(B41)),MID(B41,6,40),""))</f>
        <v>2.1</v>
      </c>
      <c r="D41" s="29" t="s">
        <v>88</v>
      </c>
      <c r="E41" s="22" t="s">
        <v>443</v>
      </c>
      <c r="F41" s="29" t="s">
        <v>90</v>
      </c>
      <c r="G41" s="21">
        <v>3980936.83</v>
      </c>
      <c r="H41" s="74">
        <v>1260480.47</v>
      </c>
      <c r="I41" s="74">
        <v>1757733.48</v>
      </c>
      <c r="J41" s="74">
        <v>962722.88</v>
      </c>
      <c r="K41" s="21">
        <v>0</v>
      </c>
      <c r="L41" s="7"/>
    </row>
    <row r="42" spans="1:12" ht="15" customHeight="1" outlineLevel="4" x14ac:dyDescent="0.2">
      <c r="A42" s="6" t="s">
        <v>441</v>
      </c>
      <c r="B42" t="s">
        <v>442</v>
      </c>
      <c r="C42" s="75" t="str">
        <f>IF(NOT(ISBLANK(E42)), (MID(E42,1,2)+0) &amp; "." &amp; (MID(E42,3,2)+0), IF(NOT(ISBLANK(B42)),MID(B42,6,40),""))</f>
        <v>2.1</v>
      </c>
      <c r="D42" s="29" t="s">
        <v>444</v>
      </c>
      <c r="E42" s="22" t="s">
        <v>445</v>
      </c>
      <c r="F42" s="29" t="s">
        <v>85</v>
      </c>
      <c r="G42" s="21">
        <v>90000</v>
      </c>
      <c r="H42" s="74">
        <v>90000</v>
      </c>
      <c r="I42" s="74">
        <v>0</v>
      </c>
      <c r="J42" s="74">
        <v>0</v>
      </c>
      <c r="K42" s="21">
        <v>0</v>
      </c>
      <c r="L42" s="7"/>
    </row>
    <row r="43" spans="1:12" ht="15" customHeight="1" outlineLevel="3" x14ac:dyDescent="0.2">
      <c r="A43" s="6"/>
      <c r="B43" t="s">
        <v>442</v>
      </c>
      <c r="C43" s="81" t="str">
        <f>IF(NOT(ISBLANK(E43)), (MID(E43,1,2)+0) &amp; "." &amp; (MID(E43,3,2)+0), IF(NOT(ISBLANK(B43)),MID(B43,1,120),""))</f>
        <v>Eix 5. Recerca: talent, retorn, suport</v>
      </c>
      <c r="D43" s="36"/>
      <c r="E43" s="24"/>
      <c r="F43" s="36"/>
      <c r="G43" s="25">
        <f>SUBTOTAL(9,'2024'!$G$41:$G$42)</f>
        <v>4070936.83</v>
      </c>
      <c r="H43" s="26">
        <f>SUBTOTAL(9,'2024'!$H$41:$H$42)</f>
        <v>1350480.47</v>
      </c>
      <c r="I43" s="26">
        <f>SUBTOTAL(9,'2024'!$I$41:$I$42)</f>
        <v>1757733.48</v>
      </c>
      <c r="J43" s="26">
        <f>SUBTOTAL(9,'2024'!$J$41:$J$42)</f>
        <v>962722.88</v>
      </c>
      <c r="K43" s="25">
        <f>SUBTOTAL(9,'2024'!$K$41:$K$42)</f>
        <v>0</v>
      </c>
      <c r="L43" s="7"/>
    </row>
    <row r="44" spans="1:12" ht="15" customHeight="1" outlineLevel="3" x14ac:dyDescent="0.2">
      <c r="A44" s="6"/>
      <c r="B44" s="10"/>
      <c r="C44" s="76"/>
      <c r="D44" s="44"/>
      <c r="E44" s="43"/>
      <c r="F44" s="44"/>
      <c r="G44" s="50"/>
      <c r="H44" s="51"/>
      <c r="I44" s="51"/>
      <c r="J44" s="51"/>
      <c r="K44" s="50"/>
      <c r="L44" s="7"/>
    </row>
    <row r="45" spans="1:12" ht="24" outlineLevel="4" x14ac:dyDescent="0.2">
      <c r="A45" s="6" t="s">
        <v>441</v>
      </c>
      <c r="B45" t="s">
        <v>446</v>
      </c>
      <c r="C45" s="76" t="str">
        <f t="shared" ref="C45:C60" si="2">IF(NOT(ISBLANK(E45)), (MID(E45,1,2)+0) &amp; "." &amp; (MID(E45,3,2)+0), IF(NOT(ISBLANK(B45)),MID(B45,6,40),""))</f>
        <v>2.2</v>
      </c>
      <c r="D45" s="58" t="s">
        <v>447</v>
      </c>
      <c r="E45" s="43" t="s">
        <v>89</v>
      </c>
      <c r="F45" s="52" t="s">
        <v>509</v>
      </c>
      <c r="G45" s="45">
        <v>18770.080000000002</v>
      </c>
      <c r="H45" s="77">
        <v>18770.080000000002</v>
      </c>
      <c r="I45" s="77">
        <v>0</v>
      </c>
      <c r="J45" s="77">
        <v>0</v>
      </c>
      <c r="K45" s="45">
        <v>0</v>
      </c>
      <c r="L45" s="7"/>
    </row>
    <row r="46" spans="1:12" ht="15" customHeight="1" outlineLevel="4" x14ac:dyDescent="0.2">
      <c r="A46" s="6" t="s">
        <v>441</v>
      </c>
      <c r="B46" t="s">
        <v>446</v>
      </c>
      <c r="C46" s="76" t="str">
        <f t="shared" si="2"/>
        <v>2.2</v>
      </c>
      <c r="D46" s="44" t="s">
        <v>95</v>
      </c>
      <c r="E46" s="43" t="s">
        <v>448</v>
      </c>
      <c r="F46" s="44" t="s">
        <v>97</v>
      </c>
      <c r="G46" s="45">
        <v>21229.29</v>
      </c>
      <c r="H46" s="77">
        <v>21229.29</v>
      </c>
      <c r="I46" s="77">
        <v>0</v>
      </c>
      <c r="J46" s="77">
        <v>0</v>
      </c>
      <c r="K46" s="45">
        <v>0</v>
      </c>
      <c r="L46" s="7"/>
    </row>
    <row r="47" spans="1:12" ht="15" customHeight="1" outlineLevel="4" x14ac:dyDescent="0.2">
      <c r="A47" s="6" t="s">
        <v>441</v>
      </c>
      <c r="B47" t="s">
        <v>446</v>
      </c>
      <c r="C47" s="76" t="str">
        <f t="shared" si="2"/>
        <v>2.2</v>
      </c>
      <c r="D47" s="44" t="s">
        <v>83</v>
      </c>
      <c r="E47" s="43" t="s">
        <v>449</v>
      </c>
      <c r="F47" s="44" t="s">
        <v>99</v>
      </c>
      <c r="G47" s="45">
        <v>135000</v>
      </c>
      <c r="H47" s="77">
        <v>135000</v>
      </c>
      <c r="I47" s="77">
        <v>0</v>
      </c>
      <c r="J47" s="77">
        <v>0</v>
      </c>
      <c r="K47" s="45">
        <v>0</v>
      </c>
      <c r="L47" s="7"/>
    </row>
    <row r="48" spans="1:12" ht="15" customHeight="1" outlineLevel="4" x14ac:dyDescent="0.2">
      <c r="A48" s="6" t="s">
        <v>441</v>
      </c>
      <c r="B48" t="s">
        <v>446</v>
      </c>
      <c r="C48" s="76" t="str">
        <f t="shared" si="2"/>
        <v>2.2</v>
      </c>
      <c r="D48" s="44" t="s">
        <v>83</v>
      </c>
      <c r="E48" s="43" t="s">
        <v>450</v>
      </c>
      <c r="F48" s="44" t="s">
        <v>101</v>
      </c>
      <c r="G48" s="45">
        <v>8500</v>
      </c>
      <c r="H48" s="77">
        <v>8500</v>
      </c>
      <c r="I48" s="77">
        <v>0</v>
      </c>
      <c r="J48" s="77">
        <v>0</v>
      </c>
      <c r="K48" s="45">
        <v>0</v>
      </c>
      <c r="L48" s="11"/>
    </row>
    <row r="49" spans="1:12" ht="15" customHeight="1" outlineLevel="4" x14ac:dyDescent="0.2">
      <c r="A49" s="6" t="s">
        <v>441</v>
      </c>
      <c r="B49" t="s">
        <v>446</v>
      </c>
      <c r="C49" s="76" t="str">
        <f t="shared" si="2"/>
        <v>2.2</v>
      </c>
      <c r="D49" s="44" t="s">
        <v>83</v>
      </c>
      <c r="E49" s="43" t="s">
        <v>451</v>
      </c>
      <c r="F49" s="44" t="s">
        <v>103</v>
      </c>
      <c r="G49" s="45">
        <v>0</v>
      </c>
      <c r="H49" s="77">
        <v>0</v>
      </c>
      <c r="I49" s="77">
        <v>0</v>
      </c>
      <c r="J49" s="77">
        <v>0</v>
      </c>
      <c r="K49" s="45">
        <v>0</v>
      </c>
      <c r="L49" s="7"/>
    </row>
    <row r="50" spans="1:12" ht="15" customHeight="1" outlineLevel="4" x14ac:dyDescent="0.2">
      <c r="A50" s="6" t="s">
        <v>441</v>
      </c>
      <c r="B50" t="s">
        <v>446</v>
      </c>
      <c r="C50" s="76" t="str">
        <f t="shared" si="2"/>
        <v>2.2</v>
      </c>
      <c r="D50" s="44" t="s">
        <v>104</v>
      </c>
      <c r="E50" s="43" t="s">
        <v>452</v>
      </c>
      <c r="F50" s="44" t="s">
        <v>106</v>
      </c>
      <c r="G50" s="45">
        <v>16530</v>
      </c>
      <c r="H50" s="77">
        <v>16530</v>
      </c>
      <c r="I50" s="77">
        <v>0</v>
      </c>
      <c r="J50" s="77">
        <v>0</v>
      </c>
      <c r="K50" s="45">
        <v>0</v>
      </c>
      <c r="L50" s="7"/>
    </row>
    <row r="51" spans="1:12" ht="15" customHeight="1" outlineLevel="4" x14ac:dyDescent="0.2">
      <c r="A51" s="6" t="s">
        <v>441</v>
      </c>
      <c r="B51" t="s">
        <v>446</v>
      </c>
      <c r="C51" s="76" t="str">
        <f t="shared" si="2"/>
        <v>2.2</v>
      </c>
      <c r="D51" s="44" t="s">
        <v>104</v>
      </c>
      <c r="E51" s="43" t="s">
        <v>453</v>
      </c>
      <c r="F51" s="44" t="s">
        <v>108</v>
      </c>
      <c r="G51" s="45">
        <v>9440.6299999999992</v>
      </c>
      <c r="H51" s="77">
        <v>9440.6299999999992</v>
      </c>
      <c r="I51" s="77">
        <v>0</v>
      </c>
      <c r="J51" s="77">
        <v>0</v>
      </c>
      <c r="K51" s="45">
        <v>0</v>
      </c>
      <c r="L51" s="7"/>
    </row>
    <row r="52" spans="1:12" ht="15" customHeight="1" outlineLevel="4" x14ac:dyDescent="0.2">
      <c r="A52" s="6" t="s">
        <v>441</v>
      </c>
      <c r="B52" t="s">
        <v>446</v>
      </c>
      <c r="C52" s="76" t="str">
        <f t="shared" si="2"/>
        <v>2.2</v>
      </c>
      <c r="D52" s="44" t="s">
        <v>83</v>
      </c>
      <c r="E52" s="43" t="s">
        <v>454</v>
      </c>
      <c r="F52" s="44" t="s">
        <v>110</v>
      </c>
      <c r="G52" s="45">
        <v>12000</v>
      </c>
      <c r="H52" s="77">
        <v>12000</v>
      </c>
      <c r="I52" s="77">
        <v>0</v>
      </c>
      <c r="J52" s="77">
        <v>0</v>
      </c>
      <c r="K52" s="45">
        <v>0</v>
      </c>
      <c r="L52" s="11"/>
    </row>
    <row r="53" spans="1:12" ht="15" customHeight="1" outlineLevel="4" x14ac:dyDescent="0.2">
      <c r="A53" s="6" t="s">
        <v>441</v>
      </c>
      <c r="B53" t="s">
        <v>446</v>
      </c>
      <c r="C53" s="76" t="str">
        <f t="shared" si="2"/>
        <v>2.2</v>
      </c>
      <c r="D53" s="44" t="s">
        <v>83</v>
      </c>
      <c r="E53" s="43" t="s">
        <v>455</v>
      </c>
      <c r="F53" s="44" t="s">
        <v>112</v>
      </c>
      <c r="G53" s="45">
        <v>51533.120000000003</v>
      </c>
      <c r="H53" s="77">
        <v>0</v>
      </c>
      <c r="I53" s="77">
        <v>20000</v>
      </c>
      <c r="J53" s="77">
        <v>31533.119999999999</v>
      </c>
      <c r="K53" s="45">
        <v>0</v>
      </c>
      <c r="L53" s="11"/>
    </row>
    <row r="54" spans="1:12" ht="15" customHeight="1" outlineLevel="4" x14ac:dyDescent="0.2">
      <c r="A54" s="6" t="s">
        <v>441</v>
      </c>
      <c r="B54" t="s">
        <v>446</v>
      </c>
      <c r="C54" s="76" t="str">
        <f t="shared" si="2"/>
        <v>2.2</v>
      </c>
      <c r="D54" s="44" t="s">
        <v>83</v>
      </c>
      <c r="E54" s="43" t="s">
        <v>456</v>
      </c>
      <c r="F54" s="44" t="s">
        <v>114</v>
      </c>
      <c r="G54" s="45">
        <v>20000</v>
      </c>
      <c r="H54" s="77">
        <v>0</v>
      </c>
      <c r="I54" s="77">
        <v>20000</v>
      </c>
      <c r="J54" s="77">
        <v>0</v>
      </c>
      <c r="K54" s="45">
        <v>0</v>
      </c>
      <c r="L54" s="11"/>
    </row>
    <row r="55" spans="1:12" ht="24" outlineLevel="4" x14ac:dyDescent="0.2">
      <c r="A55" s="6" t="s">
        <v>441</v>
      </c>
      <c r="B55" t="s">
        <v>446</v>
      </c>
      <c r="C55" s="76" t="str">
        <f t="shared" si="2"/>
        <v>2.2</v>
      </c>
      <c r="D55" s="58" t="s">
        <v>457</v>
      </c>
      <c r="E55" s="43" t="s">
        <v>458</v>
      </c>
      <c r="F55" s="44" t="s">
        <v>117</v>
      </c>
      <c r="G55" s="45">
        <v>3005250</v>
      </c>
      <c r="H55" s="77">
        <v>549750</v>
      </c>
      <c r="I55" s="77">
        <v>93000</v>
      </c>
      <c r="J55" s="77">
        <v>100000</v>
      </c>
      <c r="K55" s="45">
        <v>2262500</v>
      </c>
      <c r="L55" s="11"/>
    </row>
    <row r="56" spans="1:12" ht="15" customHeight="1" outlineLevel="4" x14ac:dyDescent="0.2">
      <c r="A56" s="6" t="s">
        <v>441</v>
      </c>
      <c r="B56" t="s">
        <v>446</v>
      </c>
      <c r="C56" s="76" t="str">
        <f t="shared" si="2"/>
        <v>2.2</v>
      </c>
      <c r="D56" s="44" t="s">
        <v>95</v>
      </c>
      <c r="E56" s="43" t="s">
        <v>459</v>
      </c>
      <c r="F56" s="44" t="s">
        <v>119</v>
      </c>
      <c r="G56" s="45">
        <v>3527500</v>
      </c>
      <c r="H56" s="77">
        <v>-877500</v>
      </c>
      <c r="I56" s="77">
        <v>0</v>
      </c>
      <c r="J56" s="77">
        <v>4405000</v>
      </c>
      <c r="K56" s="45">
        <v>0</v>
      </c>
      <c r="L56" s="7"/>
    </row>
    <row r="57" spans="1:12" ht="15" customHeight="1" outlineLevel="4" x14ac:dyDescent="0.2">
      <c r="A57" s="6" t="s">
        <v>441</v>
      </c>
      <c r="B57" t="s">
        <v>446</v>
      </c>
      <c r="C57" s="76" t="str">
        <f t="shared" si="2"/>
        <v>2.2</v>
      </c>
      <c r="D57" s="44" t="s">
        <v>95</v>
      </c>
      <c r="E57" s="43" t="s">
        <v>460</v>
      </c>
      <c r="F57" s="44" t="s">
        <v>121</v>
      </c>
      <c r="G57" s="45">
        <v>1238450</v>
      </c>
      <c r="H57" s="77">
        <v>218550</v>
      </c>
      <c r="I57" s="77">
        <v>220000</v>
      </c>
      <c r="J57" s="77">
        <v>799900</v>
      </c>
      <c r="K57" s="45">
        <v>0</v>
      </c>
      <c r="L57" s="7"/>
    </row>
    <row r="58" spans="1:12" ht="15" customHeight="1" outlineLevel="4" x14ac:dyDescent="0.2">
      <c r="A58" s="6" t="s">
        <v>441</v>
      </c>
      <c r="B58" t="s">
        <v>446</v>
      </c>
      <c r="C58" s="76" t="str">
        <f t="shared" si="2"/>
        <v>2.2</v>
      </c>
      <c r="D58" s="44" t="s">
        <v>95</v>
      </c>
      <c r="E58" s="43" t="s">
        <v>461</v>
      </c>
      <c r="F58" s="44" t="s">
        <v>123</v>
      </c>
      <c r="G58" s="45">
        <v>788800</v>
      </c>
      <c r="H58" s="77">
        <v>139200</v>
      </c>
      <c r="I58" s="77">
        <v>0</v>
      </c>
      <c r="J58" s="77">
        <v>649600</v>
      </c>
      <c r="K58" s="45">
        <v>0</v>
      </c>
      <c r="L58" s="11"/>
    </row>
    <row r="59" spans="1:12" ht="21.75" customHeight="1" outlineLevel="4" x14ac:dyDescent="0.2">
      <c r="A59" s="6" t="s">
        <v>441</v>
      </c>
      <c r="B59" t="s">
        <v>446</v>
      </c>
      <c r="C59" s="76" t="str">
        <f t="shared" si="2"/>
        <v>2.2</v>
      </c>
      <c r="D59" s="44" t="s">
        <v>83</v>
      </c>
      <c r="E59" s="43" t="s">
        <v>462</v>
      </c>
      <c r="F59" s="44" t="s">
        <v>125</v>
      </c>
      <c r="G59" s="45">
        <v>52000</v>
      </c>
      <c r="H59" s="77">
        <v>0</v>
      </c>
      <c r="I59" s="77">
        <v>52000</v>
      </c>
      <c r="J59" s="77">
        <v>0</v>
      </c>
      <c r="K59" s="45">
        <v>0</v>
      </c>
      <c r="L59" s="7"/>
    </row>
    <row r="60" spans="1:12" ht="15" customHeight="1" outlineLevel="4" x14ac:dyDescent="0.2">
      <c r="A60" s="6" t="s">
        <v>441</v>
      </c>
      <c r="B60" t="s">
        <v>446</v>
      </c>
      <c r="C60" s="76" t="str">
        <f t="shared" si="2"/>
        <v>2.2</v>
      </c>
      <c r="D60" s="44" t="s">
        <v>104</v>
      </c>
      <c r="E60" s="43" t="s">
        <v>463</v>
      </c>
      <c r="F60" s="44" t="s">
        <v>127</v>
      </c>
      <c r="G60" s="45">
        <v>7500</v>
      </c>
      <c r="H60" s="77">
        <v>7500</v>
      </c>
      <c r="I60" s="77">
        <v>0</v>
      </c>
      <c r="J60" s="77">
        <v>0</v>
      </c>
      <c r="K60" s="45">
        <v>0</v>
      </c>
      <c r="L60" s="7"/>
    </row>
    <row r="61" spans="1:12" ht="15" customHeight="1" outlineLevel="3" x14ac:dyDescent="0.2">
      <c r="A61" s="6"/>
      <c r="B61" t="s">
        <v>446</v>
      </c>
      <c r="C61" s="78" t="str">
        <f>IF(NOT(ISBLANK(E61)), (MID(E61,1,2)+0) &amp; "." &amp; (MID(E61,3,2)+0), IF(NOT(ISBLANK(B11)),MID(B61,1,120),""))</f>
        <v>Eix 6. Transferència i innovació: presència, valorització, obertura</v>
      </c>
      <c r="D61" s="47"/>
      <c r="E61" s="46"/>
      <c r="F61" s="47"/>
      <c r="G61" s="48">
        <f>SUBTOTAL(9,'2024'!$G$45:$G$60)</f>
        <v>8912503.120000001</v>
      </c>
      <c r="H61" s="49">
        <f>SUBTOTAL(9,'2024'!$H$45:$H$60)</f>
        <v>258970</v>
      </c>
      <c r="I61" s="49">
        <f>SUBTOTAL(9,'2024'!$I$45:$I$60)</f>
        <v>405000</v>
      </c>
      <c r="J61" s="49">
        <f>SUBTOTAL(9,'2024'!$J$45:$J$60)</f>
        <v>5986033.1200000001</v>
      </c>
      <c r="K61" s="48">
        <f>SUBTOTAL(9,'2024'!$K$45:$K$60)</f>
        <v>2262500</v>
      </c>
      <c r="L61" s="7"/>
    </row>
    <row r="62" spans="1:12" ht="15" customHeight="1" outlineLevel="3" x14ac:dyDescent="0.2">
      <c r="A62" s="6"/>
      <c r="B62" s="10"/>
      <c r="C62" s="76"/>
      <c r="D62" s="44"/>
      <c r="E62" s="43"/>
      <c r="F62" s="44"/>
      <c r="G62" s="50"/>
      <c r="H62" s="51"/>
      <c r="I62" s="51"/>
      <c r="J62" s="51"/>
      <c r="K62" s="50"/>
      <c r="L62" s="7"/>
    </row>
    <row r="63" spans="1:12" ht="15" customHeight="1" outlineLevel="4" x14ac:dyDescent="0.2">
      <c r="A63" s="6" t="s">
        <v>441</v>
      </c>
      <c r="B63" t="s">
        <v>464</v>
      </c>
      <c r="C63" s="76" t="str">
        <f t="shared" ref="C63:C68" si="3">IF(NOT(ISBLANK(E63)), (MID(E63,1,2)+0) &amp; "." &amp; (MID(E63,3,2)+0), IF(NOT(ISBLANK(B63)),MID(B63,6,40),""))</f>
        <v>2.3</v>
      </c>
      <c r="D63" s="44" t="s">
        <v>19</v>
      </c>
      <c r="E63" s="43" t="s">
        <v>93</v>
      </c>
      <c r="F63" s="44" t="s">
        <v>131</v>
      </c>
      <c r="G63" s="45">
        <v>281001.06099999999</v>
      </c>
      <c r="H63" s="77">
        <v>273301.06</v>
      </c>
      <c r="I63" s="77">
        <v>0</v>
      </c>
      <c r="J63" s="77">
        <v>0</v>
      </c>
      <c r="K63" s="45">
        <v>7700</v>
      </c>
      <c r="L63" s="11"/>
    </row>
    <row r="64" spans="1:12" ht="15" customHeight="1" outlineLevel="4" x14ac:dyDescent="0.2">
      <c r="A64" s="6" t="s">
        <v>441</v>
      </c>
      <c r="B64" t="s">
        <v>464</v>
      </c>
      <c r="C64" s="76" t="str">
        <f t="shared" si="3"/>
        <v>2.3</v>
      </c>
      <c r="D64" s="44" t="s">
        <v>132</v>
      </c>
      <c r="E64" s="43" t="s">
        <v>96</v>
      </c>
      <c r="F64" s="44" t="s">
        <v>134</v>
      </c>
      <c r="G64" s="45">
        <v>710000</v>
      </c>
      <c r="H64" s="77">
        <v>142000</v>
      </c>
      <c r="I64" s="77">
        <v>22000</v>
      </c>
      <c r="J64" s="77">
        <v>0</v>
      </c>
      <c r="K64" s="45">
        <v>546000</v>
      </c>
      <c r="L64" s="7"/>
    </row>
    <row r="65" spans="1:12" ht="15" customHeight="1" outlineLevel="4" x14ac:dyDescent="0.2">
      <c r="A65" s="6" t="s">
        <v>441</v>
      </c>
      <c r="B65" t="s">
        <v>464</v>
      </c>
      <c r="C65" s="76" t="str">
        <f t="shared" si="3"/>
        <v>2.3</v>
      </c>
      <c r="D65" s="44" t="s">
        <v>83</v>
      </c>
      <c r="E65" s="43" t="s">
        <v>100</v>
      </c>
      <c r="F65" s="44" t="s">
        <v>136</v>
      </c>
      <c r="G65" s="45">
        <v>45000</v>
      </c>
      <c r="H65" s="77">
        <v>45000</v>
      </c>
      <c r="I65" s="77">
        <v>0</v>
      </c>
      <c r="J65" s="77">
        <v>0</v>
      </c>
      <c r="K65" s="45">
        <v>0</v>
      </c>
      <c r="L65" s="7"/>
    </row>
    <row r="66" spans="1:12" ht="15" customHeight="1" outlineLevel="4" x14ac:dyDescent="0.2">
      <c r="A66" s="6" t="s">
        <v>441</v>
      </c>
      <c r="B66" t="s">
        <v>464</v>
      </c>
      <c r="C66" s="76" t="str">
        <f t="shared" si="3"/>
        <v>2.3</v>
      </c>
      <c r="D66" s="44" t="s">
        <v>447</v>
      </c>
      <c r="E66" s="43" t="s">
        <v>102</v>
      </c>
      <c r="F66" s="44" t="s">
        <v>138</v>
      </c>
      <c r="G66" s="45">
        <v>66455.48</v>
      </c>
      <c r="H66" s="77">
        <v>66455.48</v>
      </c>
      <c r="I66" s="77">
        <v>0</v>
      </c>
      <c r="J66" s="77">
        <v>0</v>
      </c>
      <c r="K66" s="45">
        <v>0</v>
      </c>
      <c r="L66" s="7"/>
    </row>
    <row r="67" spans="1:12" ht="15" customHeight="1" outlineLevel="4" x14ac:dyDescent="0.2">
      <c r="A67" s="6" t="s">
        <v>441</v>
      </c>
      <c r="B67" t="s">
        <v>464</v>
      </c>
      <c r="C67" s="76" t="str">
        <f t="shared" si="3"/>
        <v>2.3</v>
      </c>
      <c r="D67" s="44" t="s">
        <v>444</v>
      </c>
      <c r="E67" s="43" t="s">
        <v>105</v>
      </c>
      <c r="F67" s="44" t="s">
        <v>140</v>
      </c>
      <c r="G67" s="45">
        <v>95000</v>
      </c>
      <c r="H67" s="77">
        <v>95000</v>
      </c>
      <c r="I67" s="77">
        <v>0</v>
      </c>
      <c r="J67" s="77">
        <v>0</v>
      </c>
      <c r="K67" s="45">
        <v>0</v>
      </c>
      <c r="L67" s="7"/>
    </row>
    <row r="68" spans="1:12" ht="15" customHeight="1" outlineLevel="4" x14ac:dyDescent="0.2">
      <c r="A68" s="6" t="s">
        <v>441</v>
      </c>
      <c r="B68" t="s">
        <v>464</v>
      </c>
      <c r="C68" s="76" t="str">
        <f t="shared" si="3"/>
        <v>2.3</v>
      </c>
      <c r="D68" s="44" t="s">
        <v>444</v>
      </c>
      <c r="E68" s="43" t="s">
        <v>109</v>
      </c>
      <c r="F68" s="44" t="s">
        <v>142</v>
      </c>
      <c r="G68" s="45">
        <v>44796.7</v>
      </c>
      <c r="H68" s="77">
        <v>44796.7</v>
      </c>
      <c r="I68" s="77">
        <v>0</v>
      </c>
      <c r="J68" s="77">
        <v>0</v>
      </c>
      <c r="K68" s="45">
        <v>0</v>
      </c>
      <c r="L68" s="7"/>
    </row>
    <row r="69" spans="1:12" ht="15" customHeight="1" outlineLevel="3" x14ac:dyDescent="0.2">
      <c r="A69" s="6"/>
      <c r="B69" t="s">
        <v>464</v>
      </c>
      <c r="C69" s="78" t="str">
        <f>IF(NOT(ISBLANK(E69)), (MID(E69,1,2)+0) &amp; "." &amp; (MID(E69,3,2)+0), IF(NOT(ISBLANK(B69)),MID(B69,1,120),""))</f>
        <v>Eix 7. Estructura de suport: organització, coordinació, suport</v>
      </c>
      <c r="D69" s="47"/>
      <c r="E69" s="46"/>
      <c r="F69" s="47"/>
      <c r="G69" s="48">
        <f>SUBTOTAL(9,'2024'!$G$63:$G$68)</f>
        <v>1242253.2409999999</v>
      </c>
      <c r="H69" s="49">
        <f>SUBTOTAL(9,'2024'!$H$63:$H$68)</f>
        <v>666553.24</v>
      </c>
      <c r="I69" s="49">
        <f>SUBTOTAL(9,'2024'!$I$63:$I$68)</f>
        <v>22000</v>
      </c>
      <c r="J69" s="49">
        <f>SUBTOTAL(9,'2024'!$J$63:$J$68)</f>
        <v>0</v>
      </c>
      <c r="K69" s="48">
        <f>SUBTOTAL(9,'2024'!$K$63:$K$68)</f>
        <v>553700</v>
      </c>
      <c r="L69" s="7"/>
    </row>
    <row r="70" spans="1:12" ht="15" customHeight="1" outlineLevel="3" x14ac:dyDescent="0.2">
      <c r="A70" s="6"/>
      <c r="B70" s="10"/>
      <c r="C70" s="76"/>
      <c r="D70" s="44"/>
      <c r="E70" s="43"/>
      <c r="F70" s="44"/>
      <c r="G70" s="50"/>
      <c r="H70" s="51"/>
      <c r="I70" s="51"/>
      <c r="J70" s="51"/>
      <c r="K70" s="50"/>
      <c r="L70" s="7"/>
    </row>
    <row r="71" spans="1:12" ht="15" customHeight="1" outlineLevel="4" x14ac:dyDescent="0.2">
      <c r="A71" s="6" t="s">
        <v>441</v>
      </c>
      <c r="B71" t="s">
        <v>465</v>
      </c>
      <c r="C71" s="76" t="str">
        <f>IF(NOT(ISBLANK(E71)), (MID(E71,1,2)+0) &amp; "." &amp; (MID(E71,3,2)+0), IF(NOT(ISBLANK(B71)),MID(B71,6,40),""))</f>
        <v>2.4</v>
      </c>
      <c r="D71" s="44" t="s">
        <v>145</v>
      </c>
      <c r="E71" s="43" t="s">
        <v>130</v>
      </c>
      <c r="F71" s="44" t="s">
        <v>147</v>
      </c>
      <c r="G71" s="45">
        <v>30000</v>
      </c>
      <c r="H71" s="77">
        <v>30000</v>
      </c>
      <c r="I71" s="77">
        <v>0</v>
      </c>
      <c r="J71" s="77">
        <v>0</v>
      </c>
      <c r="K71" s="45">
        <v>0</v>
      </c>
      <c r="L71" s="7"/>
    </row>
    <row r="72" spans="1:12" ht="15" customHeight="1" outlineLevel="3" x14ac:dyDescent="0.2">
      <c r="A72" s="6"/>
      <c r="B72" t="s">
        <v>465</v>
      </c>
      <c r="C72" s="78" t="str">
        <f>IF(NOT(ISBLANK(E72)), (MID(E72,1,2)+0) &amp; "." &amp; (MID(E72,3,2)+0), IF(NOT(ISBLANK(B72)),MID(B72,1,120),""))</f>
        <v>Eix 8. Resultats: avaluació, visualització, difusió</v>
      </c>
      <c r="D72" s="47"/>
      <c r="E72" s="46"/>
      <c r="F72" s="47"/>
      <c r="G72" s="48">
        <f>SUBTOTAL(9,'2024'!$G$71:$G$71)</f>
        <v>30000</v>
      </c>
      <c r="H72" s="49">
        <f>SUBTOTAL(9,'2024'!$H$71:$H$71)</f>
        <v>30000</v>
      </c>
      <c r="I72" s="49">
        <f>SUBTOTAL(9,'2024'!$I$71:$I$71)</f>
        <v>0</v>
      </c>
      <c r="J72" s="49">
        <f>SUBTOTAL(9,'2024'!$J$71:$J$71)</f>
        <v>0</v>
      </c>
      <c r="K72" s="48">
        <f>SUBTOTAL(9,'2024'!$K$71:$K$71)</f>
        <v>0</v>
      </c>
      <c r="L72" s="7"/>
    </row>
    <row r="73" spans="1:12" s="60" customFormat="1" ht="15" customHeight="1" outlineLevel="3" x14ac:dyDescent="0.2">
      <c r="A73" s="59"/>
      <c r="C73" s="79"/>
      <c r="D73" s="52"/>
      <c r="E73" s="61"/>
      <c r="F73" s="52"/>
      <c r="G73" s="62"/>
      <c r="H73" s="63"/>
      <c r="I73" s="63"/>
      <c r="J73" s="63"/>
      <c r="K73" s="62"/>
      <c r="L73" s="64"/>
    </row>
    <row r="74" spans="1:12" ht="15" customHeight="1" outlineLevel="2" x14ac:dyDescent="0.2">
      <c r="A74" s="10" t="s">
        <v>466</v>
      </c>
      <c r="B74" s="10"/>
      <c r="C74" s="80" t="s">
        <v>516</v>
      </c>
      <c r="D74" s="37"/>
      <c r="E74" s="30"/>
      <c r="F74" s="39"/>
      <c r="G74" s="32">
        <f>SUBTOTAL(9,'2024'!$G$41:$G$72)</f>
        <v>14255693.191</v>
      </c>
      <c r="H74" s="33">
        <f>SUBTOTAL(9,'2024'!$H$41:$H$72)</f>
        <v>2306003.71</v>
      </c>
      <c r="I74" s="33">
        <f>SUBTOTAL(9,'2024'!$I$41:$I$72)</f>
        <v>2184733.48</v>
      </c>
      <c r="J74" s="33">
        <f>SUBTOTAL(9,'2024'!$J$41:$J$72)</f>
        <v>6948756</v>
      </c>
      <c r="K74" s="32">
        <f>SUBTOTAL(9,'2024'!$K$41:$K$72)</f>
        <v>2816200</v>
      </c>
      <c r="L74" s="7"/>
    </row>
    <row r="75" spans="1:12" ht="15" customHeight="1" outlineLevel="2" x14ac:dyDescent="0.2">
      <c r="A75" s="10"/>
      <c r="B75" s="10"/>
      <c r="C75" s="75"/>
      <c r="D75" s="29"/>
      <c r="E75" s="22"/>
      <c r="F75" s="29"/>
      <c r="G75" s="27"/>
      <c r="H75" s="28"/>
      <c r="I75" s="28"/>
      <c r="J75" s="28"/>
      <c r="K75" s="27"/>
      <c r="L75" s="7"/>
    </row>
    <row r="76" spans="1:12" ht="15" customHeight="1" outlineLevel="2" x14ac:dyDescent="0.2">
      <c r="A76" s="10"/>
      <c r="B76" s="10"/>
      <c r="C76" s="73" t="s">
        <v>513</v>
      </c>
      <c r="D76" s="29"/>
      <c r="E76" s="22"/>
      <c r="F76" s="29"/>
      <c r="G76" s="27"/>
      <c r="H76" s="28"/>
      <c r="I76" s="28"/>
      <c r="J76" s="28"/>
      <c r="K76" s="27"/>
      <c r="L76" s="7"/>
    </row>
    <row r="77" spans="1:12" ht="15" customHeight="1" outlineLevel="2" x14ac:dyDescent="0.2">
      <c r="A77" s="10"/>
      <c r="B77" s="10"/>
      <c r="C77" s="73"/>
      <c r="D77" s="29"/>
      <c r="E77" s="22"/>
      <c r="F77" s="29"/>
      <c r="G77" s="27"/>
      <c r="H77" s="28"/>
      <c r="I77" s="28"/>
      <c r="J77" s="28"/>
      <c r="K77" s="27"/>
      <c r="L77" s="7"/>
    </row>
    <row r="78" spans="1:12" ht="15" customHeight="1" outlineLevel="4" x14ac:dyDescent="0.2">
      <c r="A78" s="6" t="s">
        <v>467</v>
      </c>
      <c r="B78" t="s">
        <v>468</v>
      </c>
      <c r="C78" s="76" t="str">
        <f>IF(NOT(ISBLANK(E78)), (MID(E78,1,2)+0) &amp; "." &amp; (MID(E78,3,2)+0), IF(NOT(ISBLANK(B78)),MID(B78,6,40),""))</f>
        <v>3.1</v>
      </c>
      <c r="D78" s="44" t="s">
        <v>152</v>
      </c>
      <c r="E78" s="43" t="s">
        <v>153</v>
      </c>
      <c r="F78" s="44" t="s">
        <v>154</v>
      </c>
      <c r="G78" s="45">
        <v>421409</v>
      </c>
      <c r="H78" s="77">
        <v>421409</v>
      </c>
      <c r="I78" s="77">
        <v>0</v>
      </c>
      <c r="J78" s="77">
        <v>0</v>
      </c>
      <c r="K78" s="45">
        <v>0</v>
      </c>
      <c r="L78" s="7"/>
    </row>
    <row r="79" spans="1:12" ht="24" outlineLevel="4" x14ac:dyDescent="0.2">
      <c r="A79" s="6" t="s">
        <v>467</v>
      </c>
      <c r="B79" t="s">
        <v>468</v>
      </c>
      <c r="C79" s="76" t="str">
        <f>IF(NOT(ISBLANK(E79)), (MID(E79,1,2)+0) &amp; "." &amp; (MID(E79,3,2)+0), IF(NOT(ISBLANK(B79)),MID(B79,6,40),""))</f>
        <v>3.1</v>
      </c>
      <c r="D79" s="58" t="s">
        <v>155</v>
      </c>
      <c r="E79" s="43" t="s">
        <v>156</v>
      </c>
      <c r="F79" s="44" t="s">
        <v>157</v>
      </c>
      <c r="G79" s="45">
        <v>1081830.78</v>
      </c>
      <c r="H79" s="77">
        <v>1049330.78</v>
      </c>
      <c r="I79" s="77">
        <v>10500</v>
      </c>
      <c r="J79" s="77">
        <v>0</v>
      </c>
      <c r="K79" s="45">
        <v>22000</v>
      </c>
      <c r="L79" s="7"/>
    </row>
    <row r="80" spans="1:12" ht="84" outlineLevel="4" x14ac:dyDescent="0.2">
      <c r="A80" s="6" t="s">
        <v>467</v>
      </c>
      <c r="B80" t="s">
        <v>468</v>
      </c>
      <c r="C80" s="76" t="str">
        <f>IF(NOT(ISBLANK(E80)), (MID(E80,1,2)+0) &amp; "." &amp; (MID(E80,3,2)+0), IF(NOT(ISBLANK(B80)),MID(B80,6,40),""))</f>
        <v>3.1</v>
      </c>
      <c r="D80" s="58" t="s">
        <v>158</v>
      </c>
      <c r="E80" s="43" t="s">
        <v>159</v>
      </c>
      <c r="F80" s="44" t="s">
        <v>160</v>
      </c>
      <c r="G80" s="45">
        <v>372000</v>
      </c>
      <c r="H80" s="77">
        <v>0</v>
      </c>
      <c r="I80" s="77">
        <v>369000</v>
      </c>
      <c r="J80" s="77">
        <v>0</v>
      </c>
      <c r="K80" s="45">
        <v>3000</v>
      </c>
      <c r="L80" s="7"/>
    </row>
    <row r="81" spans="1:12" ht="15" customHeight="1" outlineLevel="4" x14ac:dyDescent="0.2">
      <c r="A81" s="6" t="s">
        <v>467</v>
      </c>
      <c r="B81" t="s">
        <v>468</v>
      </c>
      <c r="C81" s="76" t="str">
        <f>IF(NOT(ISBLANK(E81)), (MID(E81,1,2)+0) &amp; "." &amp; (MID(E81,3,2)+0), IF(NOT(ISBLANK(B81)),MID(B81,6,40),""))</f>
        <v>3.1</v>
      </c>
      <c r="D81" s="44" t="s">
        <v>161</v>
      </c>
      <c r="E81" s="43" t="s">
        <v>162</v>
      </c>
      <c r="F81" s="44" t="s">
        <v>163</v>
      </c>
      <c r="G81" s="45">
        <v>1214.06</v>
      </c>
      <c r="H81" s="77">
        <v>1214.06</v>
      </c>
      <c r="I81" s="77">
        <v>0</v>
      </c>
      <c r="J81" s="77">
        <v>0</v>
      </c>
      <c r="K81" s="45">
        <v>0</v>
      </c>
      <c r="L81" s="7"/>
    </row>
    <row r="82" spans="1:12" ht="15" customHeight="1" outlineLevel="4" x14ac:dyDescent="0.2">
      <c r="A82" s="6" t="s">
        <v>467</v>
      </c>
      <c r="B82" t="s">
        <v>468</v>
      </c>
      <c r="C82" s="76" t="str">
        <f>IF(NOT(ISBLANK(E82)), (MID(E82,1,2)+0) &amp; "." &amp; (MID(E82,3,2)+0), IF(NOT(ISBLANK(B82)),MID(B82,6,40),""))</f>
        <v>3.1</v>
      </c>
      <c r="D82" s="44" t="s">
        <v>64</v>
      </c>
      <c r="E82" s="43" t="s">
        <v>164</v>
      </c>
      <c r="F82" s="44" t="s">
        <v>165</v>
      </c>
      <c r="G82" s="45">
        <v>2000</v>
      </c>
      <c r="H82" s="77">
        <v>2000</v>
      </c>
      <c r="I82" s="77">
        <v>0</v>
      </c>
      <c r="J82" s="77">
        <v>0</v>
      </c>
      <c r="K82" s="45">
        <v>0</v>
      </c>
      <c r="L82" s="7"/>
    </row>
    <row r="83" spans="1:12" ht="15" customHeight="1" outlineLevel="3" x14ac:dyDescent="0.2">
      <c r="A83" s="6"/>
      <c r="B83" t="s">
        <v>468</v>
      </c>
      <c r="C83" s="78" t="str">
        <f>IF(NOT(ISBLANK(E83)), (MID(E83,1,2)+0) &amp; "." &amp; (MID(E83,3,2)+0), IF(NOT(ISBLANK(B83)),MID(B83,1,120),""))</f>
        <v>Eix 9. Relació amb l’entorn: agents, ecosistema relacional, impacte</v>
      </c>
      <c r="D83" s="47"/>
      <c r="E83" s="46"/>
      <c r="F83" s="47"/>
      <c r="G83" s="48">
        <f>SUBTOTAL(9,'2024'!$G$78:$G$82)</f>
        <v>1878453.84</v>
      </c>
      <c r="H83" s="49">
        <f>SUBTOTAL(9,'2024'!$H$78:$H$82)</f>
        <v>1473953.84</v>
      </c>
      <c r="I83" s="49">
        <f>SUBTOTAL(9,'2024'!$I$78:$I$82)</f>
        <v>379500</v>
      </c>
      <c r="J83" s="49">
        <f>SUBTOTAL(9,'2024'!$J$78:$J$82)</f>
        <v>0</v>
      </c>
      <c r="K83" s="48">
        <f>SUBTOTAL(9,'2024'!$K$78:$K$82)</f>
        <v>25000</v>
      </c>
      <c r="L83" s="7"/>
    </row>
    <row r="84" spans="1:12" ht="15" customHeight="1" outlineLevel="3" x14ac:dyDescent="0.2">
      <c r="A84" s="6"/>
      <c r="B84" s="10"/>
      <c r="C84" s="76"/>
      <c r="D84" s="44"/>
      <c r="E84" s="43"/>
      <c r="F84" s="44"/>
      <c r="G84" s="50"/>
      <c r="H84" s="51"/>
      <c r="I84" s="51"/>
      <c r="J84" s="51"/>
      <c r="K84" s="50"/>
      <c r="L84" s="7"/>
    </row>
    <row r="85" spans="1:12" ht="15" customHeight="1" outlineLevel="4" x14ac:dyDescent="0.2">
      <c r="A85" s="6" t="s">
        <v>467</v>
      </c>
      <c r="B85" t="s">
        <v>469</v>
      </c>
      <c r="C85" s="76" t="str">
        <f t="shared" ref="C85:C98" si="4">IF(NOT(ISBLANK(E85)), (MID(E85,1,2)+0) &amp; "." &amp; (MID(E85,3,2)+0), IF(NOT(ISBLANK(B85)),MID(B85,6,40),""))</f>
        <v>3.2</v>
      </c>
      <c r="D85" s="44" t="s">
        <v>209</v>
      </c>
      <c r="E85" s="43" t="s">
        <v>169</v>
      </c>
      <c r="F85" s="44" t="s">
        <v>211</v>
      </c>
      <c r="G85" s="45">
        <v>10000</v>
      </c>
      <c r="H85" s="77">
        <v>10000</v>
      </c>
      <c r="I85" s="77">
        <v>0</v>
      </c>
      <c r="J85" s="77">
        <v>0</v>
      </c>
      <c r="K85" s="45">
        <v>0</v>
      </c>
      <c r="L85" s="7"/>
    </row>
    <row r="86" spans="1:12" ht="15" customHeight="1" outlineLevel="4" x14ac:dyDescent="0.2">
      <c r="A86" s="6" t="s">
        <v>467</v>
      </c>
      <c r="B86" t="s">
        <v>469</v>
      </c>
      <c r="C86" s="76" t="str">
        <f t="shared" si="4"/>
        <v>3.2</v>
      </c>
      <c r="D86" s="44" t="s">
        <v>212</v>
      </c>
      <c r="E86" s="43" t="s">
        <v>172</v>
      </c>
      <c r="F86" s="44" t="s">
        <v>214</v>
      </c>
      <c r="G86" s="45">
        <v>20051</v>
      </c>
      <c r="H86" s="77">
        <v>20051</v>
      </c>
      <c r="I86" s="77">
        <v>0</v>
      </c>
      <c r="J86" s="77">
        <v>0</v>
      </c>
      <c r="K86" s="45">
        <v>0</v>
      </c>
      <c r="L86" s="7"/>
    </row>
    <row r="87" spans="1:12" ht="15" customHeight="1" outlineLevel="4" x14ac:dyDescent="0.2">
      <c r="A87" s="6" t="s">
        <v>467</v>
      </c>
      <c r="B87" t="s">
        <v>469</v>
      </c>
      <c r="C87" s="76" t="str">
        <f t="shared" si="4"/>
        <v>3.2</v>
      </c>
      <c r="D87" s="44" t="s">
        <v>212</v>
      </c>
      <c r="E87" s="43" t="s">
        <v>175</v>
      </c>
      <c r="F87" s="44" t="s">
        <v>216</v>
      </c>
      <c r="G87" s="45">
        <v>700000</v>
      </c>
      <c r="H87" s="77">
        <v>0</v>
      </c>
      <c r="I87" s="77">
        <v>700000</v>
      </c>
      <c r="J87" s="77">
        <v>0</v>
      </c>
      <c r="K87" s="45">
        <v>0</v>
      </c>
      <c r="L87" s="7"/>
    </row>
    <row r="88" spans="1:12" ht="15" customHeight="1" outlineLevel="4" x14ac:dyDescent="0.2">
      <c r="A88" s="6" t="s">
        <v>467</v>
      </c>
      <c r="B88" t="s">
        <v>469</v>
      </c>
      <c r="C88" s="76" t="str">
        <f t="shared" si="4"/>
        <v>3.2</v>
      </c>
      <c r="D88" s="44" t="s">
        <v>212</v>
      </c>
      <c r="E88" s="43" t="s">
        <v>178</v>
      </c>
      <c r="F88" s="44" t="s">
        <v>218</v>
      </c>
      <c r="G88" s="45">
        <v>76000</v>
      </c>
      <c r="H88" s="77">
        <v>76000</v>
      </c>
      <c r="I88" s="77">
        <v>0</v>
      </c>
      <c r="J88" s="77">
        <v>0</v>
      </c>
      <c r="K88" s="45">
        <v>0</v>
      </c>
      <c r="L88" s="7"/>
    </row>
    <row r="89" spans="1:12" ht="15" customHeight="1" outlineLevel="4" x14ac:dyDescent="0.2">
      <c r="A89" s="6" t="s">
        <v>467</v>
      </c>
      <c r="B89" t="s">
        <v>469</v>
      </c>
      <c r="C89" s="76" t="str">
        <f t="shared" si="4"/>
        <v>3.2</v>
      </c>
      <c r="D89" s="44" t="s">
        <v>212</v>
      </c>
      <c r="E89" s="43" t="s">
        <v>181</v>
      </c>
      <c r="F89" s="44" t="s">
        <v>220</v>
      </c>
      <c r="G89" s="45">
        <v>110000</v>
      </c>
      <c r="H89" s="77">
        <v>0</v>
      </c>
      <c r="I89" s="77">
        <v>110000</v>
      </c>
      <c r="J89" s="77">
        <v>0</v>
      </c>
      <c r="K89" s="45">
        <v>0</v>
      </c>
      <c r="L89" s="7"/>
    </row>
    <row r="90" spans="1:12" ht="24" outlineLevel="4" x14ac:dyDescent="0.2">
      <c r="A90" s="6" t="s">
        <v>467</v>
      </c>
      <c r="B90" t="s">
        <v>469</v>
      </c>
      <c r="C90" s="76" t="str">
        <f t="shared" si="4"/>
        <v>3.2</v>
      </c>
      <c r="D90" s="58" t="s">
        <v>221</v>
      </c>
      <c r="E90" s="43" t="s">
        <v>470</v>
      </c>
      <c r="F90" s="44" t="s">
        <v>223</v>
      </c>
      <c r="G90" s="45">
        <v>112577</v>
      </c>
      <c r="H90" s="77">
        <v>27000</v>
      </c>
      <c r="I90" s="77">
        <v>85577</v>
      </c>
      <c r="J90" s="77">
        <v>0</v>
      </c>
      <c r="K90" s="45">
        <v>0</v>
      </c>
      <c r="L90" s="11"/>
    </row>
    <row r="91" spans="1:12" ht="24" outlineLevel="4" x14ac:dyDescent="0.2">
      <c r="A91" s="6" t="s">
        <v>467</v>
      </c>
      <c r="B91" t="s">
        <v>469</v>
      </c>
      <c r="C91" s="76" t="str">
        <f t="shared" si="4"/>
        <v>3.2</v>
      </c>
      <c r="D91" s="44" t="s">
        <v>212</v>
      </c>
      <c r="E91" s="43" t="s">
        <v>471</v>
      </c>
      <c r="F91" s="44" t="s">
        <v>472</v>
      </c>
      <c r="G91" s="45">
        <v>12000</v>
      </c>
      <c r="H91" s="77">
        <v>12000</v>
      </c>
      <c r="I91" s="77">
        <v>0</v>
      </c>
      <c r="J91" s="77">
        <v>0</v>
      </c>
      <c r="K91" s="45">
        <v>0</v>
      </c>
      <c r="L91" s="7"/>
    </row>
    <row r="92" spans="1:12" ht="15" customHeight="1" outlineLevel="4" x14ac:dyDescent="0.2">
      <c r="A92" s="6" t="s">
        <v>467</v>
      </c>
      <c r="B92" t="s">
        <v>469</v>
      </c>
      <c r="C92" s="76" t="str">
        <f t="shared" si="4"/>
        <v>3.2</v>
      </c>
      <c r="D92" s="44" t="s">
        <v>26</v>
      </c>
      <c r="E92" s="43" t="s">
        <v>473</v>
      </c>
      <c r="F92" s="44" t="s">
        <v>225</v>
      </c>
      <c r="G92" s="45">
        <v>7000</v>
      </c>
      <c r="H92" s="77">
        <v>7000</v>
      </c>
      <c r="I92" s="77">
        <v>0</v>
      </c>
      <c r="J92" s="77">
        <v>0</v>
      </c>
      <c r="K92" s="45">
        <v>0</v>
      </c>
      <c r="L92" s="7"/>
    </row>
    <row r="93" spans="1:12" ht="15" customHeight="1" outlineLevel="4" x14ac:dyDescent="0.2">
      <c r="A93" s="6" t="s">
        <v>467</v>
      </c>
      <c r="B93" t="s">
        <v>469</v>
      </c>
      <c r="C93" s="76" t="str">
        <f t="shared" si="4"/>
        <v>3.2</v>
      </c>
      <c r="D93" s="44" t="s">
        <v>212</v>
      </c>
      <c r="E93" s="43" t="s">
        <v>474</v>
      </c>
      <c r="F93" s="44" t="s">
        <v>227</v>
      </c>
      <c r="G93" s="45">
        <v>260000</v>
      </c>
      <c r="H93" s="77">
        <v>0</v>
      </c>
      <c r="I93" s="77">
        <v>260000</v>
      </c>
      <c r="J93" s="77">
        <v>0</v>
      </c>
      <c r="K93" s="45">
        <v>0</v>
      </c>
      <c r="L93" s="7"/>
    </row>
    <row r="94" spans="1:12" ht="24" outlineLevel="4" x14ac:dyDescent="0.2">
      <c r="A94" s="6" t="s">
        <v>467</v>
      </c>
      <c r="B94" t="s">
        <v>469</v>
      </c>
      <c r="C94" s="76" t="str">
        <f t="shared" si="4"/>
        <v>3.2</v>
      </c>
      <c r="D94" s="44" t="s">
        <v>212</v>
      </c>
      <c r="E94" s="43" t="s">
        <v>475</v>
      </c>
      <c r="F94" s="44" t="s">
        <v>229</v>
      </c>
      <c r="G94" s="45">
        <v>12700</v>
      </c>
      <c r="H94" s="77">
        <v>0</v>
      </c>
      <c r="I94" s="77">
        <v>12700</v>
      </c>
      <c r="J94" s="77">
        <v>0</v>
      </c>
      <c r="K94" s="45">
        <v>0</v>
      </c>
      <c r="L94" s="7"/>
    </row>
    <row r="95" spans="1:12" ht="15" customHeight="1" outlineLevel="4" x14ac:dyDescent="0.2">
      <c r="A95" s="6" t="s">
        <v>467</v>
      </c>
      <c r="B95" t="s">
        <v>469</v>
      </c>
      <c r="C95" s="76" t="str">
        <f t="shared" si="4"/>
        <v>3.2</v>
      </c>
      <c r="D95" s="44" t="s">
        <v>197</v>
      </c>
      <c r="E95" s="43" t="s">
        <v>476</v>
      </c>
      <c r="F95" s="44" t="s">
        <v>199</v>
      </c>
      <c r="G95" s="45">
        <v>7330.18</v>
      </c>
      <c r="H95" s="77">
        <v>7330.18</v>
      </c>
      <c r="I95" s="77">
        <v>0</v>
      </c>
      <c r="J95" s="77">
        <v>0</v>
      </c>
      <c r="K95" s="45">
        <v>0</v>
      </c>
      <c r="L95" s="7"/>
    </row>
    <row r="96" spans="1:12" ht="15" customHeight="1" outlineLevel="4" x14ac:dyDescent="0.2">
      <c r="A96" s="6" t="s">
        <v>467</v>
      </c>
      <c r="B96" t="s">
        <v>469</v>
      </c>
      <c r="C96" s="76" t="str">
        <f t="shared" si="4"/>
        <v>3.2</v>
      </c>
      <c r="D96" s="44" t="s">
        <v>197</v>
      </c>
      <c r="E96" s="43" t="s">
        <v>477</v>
      </c>
      <c r="F96" s="44" t="s">
        <v>201</v>
      </c>
      <c r="G96" s="45">
        <v>56500</v>
      </c>
      <c r="H96" s="77">
        <v>53000</v>
      </c>
      <c r="I96" s="77">
        <v>3500</v>
      </c>
      <c r="J96" s="77">
        <v>0</v>
      </c>
      <c r="K96" s="45">
        <v>0</v>
      </c>
      <c r="L96" s="7"/>
    </row>
    <row r="97" spans="1:12" ht="15" customHeight="1" outlineLevel="4" x14ac:dyDescent="0.2">
      <c r="A97" s="6" t="s">
        <v>467</v>
      </c>
      <c r="B97" t="s">
        <v>469</v>
      </c>
      <c r="C97" s="76" t="str">
        <f t="shared" si="4"/>
        <v>3.2</v>
      </c>
      <c r="D97" s="44" t="s">
        <v>197</v>
      </c>
      <c r="E97" s="43" t="s">
        <v>478</v>
      </c>
      <c r="F97" s="44" t="s">
        <v>203</v>
      </c>
      <c r="G97" s="45">
        <v>12000</v>
      </c>
      <c r="H97" s="77">
        <v>2000</v>
      </c>
      <c r="I97" s="77">
        <v>10000</v>
      </c>
      <c r="J97" s="77">
        <v>0</v>
      </c>
      <c r="K97" s="45">
        <v>0</v>
      </c>
      <c r="L97" s="7"/>
    </row>
    <row r="98" spans="1:12" ht="24" outlineLevel="4" x14ac:dyDescent="0.2">
      <c r="A98" s="6" t="s">
        <v>467</v>
      </c>
      <c r="B98" t="s">
        <v>469</v>
      </c>
      <c r="C98" s="76" t="str">
        <f t="shared" si="4"/>
        <v>3.2</v>
      </c>
      <c r="D98" s="44" t="s">
        <v>204</v>
      </c>
      <c r="E98" s="43" t="s">
        <v>479</v>
      </c>
      <c r="F98" s="52" t="s">
        <v>510</v>
      </c>
      <c r="G98" s="45">
        <v>2117.91</v>
      </c>
      <c r="H98" s="77">
        <v>2117.91</v>
      </c>
      <c r="I98" s="77">
        <v>0</v>
      </c>
      <c r="J98" s="77">
        <v>0</v>
      </c>
      <c r="K98" s="45">
        <v>0</v>
      </c>
      <c r="L98" s="11"/>
    </row>
    <row r="99" spans="1:12" ht="15" customHeight="1" outlineLevel="3" x14ac:dyDescent="0.2">
      <c r="A99" s="6"/>
      <c r="B99" t="s">
        <v>469</v>
      </c>
      <c r="C99" s="78" t="str">
        <f>IF(NOT(ISBLANK(E99)), (MID(E99,1,2)+0) &amp; "." &amp; (MID(E99,3,2)+0), IF(NOT(ISBLANK(B99)),MID(B99,1,120),""))</f>
        <v>Eix 10. Internacionalització: estratègia, aliances i col·laboració internacionals, impacte</v>
      </c>
      <c r="D99" s="47"/>
      <c r="E99" s="46"/>
      <c r="F99" s="47"/>
      <c r="G99" s="48">
        <f>SUBTOTAL(9,'2024'!$G$85:$G$98)</f>
        <v>1398276.0899999999</v>
      </c>
      <c r="H99" s="49">
        <f>SUBTOTAL(9,'2024'!$H$85:$H$98)</f>
        <v>216499.09</v>
      </c>
      <c r="I99" s="49">
        <f>SUBTOTAL(9,'2024'!$I$85:$I$98)</f>
        <v>1181777</v>
      </c>
      <c r="J99" s="49">
        <f>SUBTOTAL(9,'2024'!$J$85:$J$98)</f>
        <v>0</v>
      </c>
      <c r="K99" s="48">
        <f>SUBTOTAL(9,'2024'!$K$85:$K$98)</f>
        <v>0</v>
      </c>
      <c r="L99" s="11"/>
    </row>
    <row r="100" spans="1:12" ht="15" customHeight="1" outlineLevel="3" x14ac:dyDescent="0.2">
      <c r="A100" s="6"/>
      <c r="B100" s="10"/>
      <c r="C100" s="76"/>
      <c r="D100" s="44"/>
      <c r="E100" s="43"/>
      <c r="F100" s="44"/>
      <c r="G100" s="50"/>
      <c r="H100" s="51"/>
      <c r="I100" s="51"/>
      <c r="J100" s="51"/>
      <c r="K100" s="50"/>
      <c r="L100" s="11"/>
    </row>
    <row r="101" spans="1:12" ht="24" outlineLevel="4" x14ac:dyDescent="0.2">
      <c r="A101" s="6" t="s">
        <v>467</v>
      </c>
      <c r="B101" t="s">
        <v>480</v>
      </c>
      <c r="C101" s="76" t="str">
        <f>IF(NOT(ISBLANK(E101)), (MID(E101,1,2)+0) &amp; "." &amp; (MID(E101,3,2)+0), IF(NOT(ISBLANK(B101)),MID(B101,6,40),""))</f>
        <v>3.3</v>
      </c>
      <c r="D101" s="44" t="s">
        <v>185</v>
      </c>
      <c r="E101" s="43" t="s">
        <v>186</v>
      </c>
      <c r="F101" s="44" t="s">
        <v>187</v>
      </c>
      <c r="G101" s="45">
        <v>12047.38</v>
      </c>
      <c r="H101" s="77">
        <v>12047.38</v>
      </c>
      <c r="I101" s="77">
        <v>0</v>
      </c>
      <c r="J101" s="77">
        <v>0</v>
      </c>
      <c r="K101" s="45">
        <v>0</v>
      </c>
      <c r="L101" s="7"/>
    </row>
    <row r="102" spans="1:12" ht="24" outlineLevel="4" x14ac:dyDescent="0.2">
      <c r="A102" s="6" t="s">
        <v>467</v>
      </c>
      <c r="B102" t="s">
        <v>480</v>
      </c>
      <c r="C102" s="76" t="str">
        <f>IF(NOT(ISBLANK(E102)), (MID(E102,1,2)+0) &amp; "." &amp; (MID(E102,3,2)+0), IF(NOT(ISBLANK(B102)),MID(B102,6,40),""))</f>
        <v>3.3</v>
      </c>
      <c r="D102" s="44" t="s">
        <v>188</v>
      </c>
      <c r="E102" s="43" t="s">
        <v>189</v>
      </c>
      <c r="F102" s="44" t="s">
        <v>190</v>
      </c>
      <c r="G102" s="45">
        <v>40866.07</v>
      </c>
      <c r="H102" s="77">
        <v>39866.07</v>
      </c>
      <c r="I102" s="77">
        <v>0</v>
      </c>
      <c r="J102" s="77">
        <v>0</v>
      </c>
      <c r="K102" s="45">
        <v>1000</v>
      </c>
      <c r="L102" s="11"/>
    </row>
    <row r="103" spans="1:12" ht="15" customHeight="1" outlineLevel="4" x14ac:dyDescent="0.2">
      <c r="A103" s="6" t="s">
        <v>467</v>
      </c>
      <c r="B103" t="s">
        <v>480</v>
      </c>
      <c r="C103" s="76" t="str">
        <f>IF(NOT(ISBLANK(E103)), (MID(E103,1,2)+0) &amp; "." &amp; (MID(E103,3,2)+0), IF(NOT(ISBLANK(B103)),MID(B103,6,40),""))</f>
        <v>3.3</v>
      </c>
      <c r="D103" s="44" t="s">
        <v>188</v>
      </c>
      <c r="E103" s="43" t="s">
        <v>191</v>
      </c>
      <c r="F103" s="44" t="s">
        <v>192</v>
      </c>
      <c r="G103" s="45">
        <v>11232.89</v>
      </c>
      <c r="H103" s="77">
        <v>11232.89</v>
      </c>
      <c r="I103" s="77">
        <v>0</v>
      </c>
      <c r="J103" s="77">
        <v>0</v>
      </c>
      <c r="K103" s="45">
        <v>0</v>
      </c>
      <c r="L103" s="11"/>
    </row>
    <row r="104" spans="1:12" ht="15" customHeight="1" outlineLevel="4" x14ac:dyDescent="0.2">
      <c r="A104" s="6" t="s">
        <v>467</v>
      </c>
      <c r="B104" t="s">
        <v>480</v>
      </c>
      <c r="C104" s="76" t="str">
        <f>IF(NOT(ISBLANK(E104)), (MID(E104,1,2)+0) &amp; "." &amp; (MID(E104,3,2)+0), IF(NOT(ISBLANK(B104)),MID(B104,6,40),""))</f>
        <v>3.3</v>
      </c>
      <c r="D104" s="44" t="s">
        <v>185</v>
      </c>
      <c r="E104" s="43" t="s">
        <v>193</v>
      </c>
      <c r="F104" s="44" t="s">
        <v>194</v>
      </c>
      <c r="G104" s="45">
        <v>2500</v>
      </c>
      <c r="H104" s="77">
        <v>2500</v>
      </c>
      <c r="I104" s="77">
        <v>0</v>
      </c>
      <c r="J104" s="77">
        <v>0</v>
      </c>
      <c r="K104" s="45">
        <v>0</v>
      </c>
      <c r="L104" s="11"/>
    </row>
    <row r="105" spans="1:12" ht="15" customHeight="1" outlineLevel="3" x14ac:dyDescent="0.2">
      <c r="A105" s="6"/>
      <c r="B105" t="s">
        <v>480</v>
      </c>
      <c r="C105" s="78" t="str">
        <f>IF(NOT(ISBLANK(E105)), (MID(E105,1,2)+0) &amp; "." &amp; (MID(E105,3,2)+0), IF(NOT(ISBLANK(B105)),MID(B105,1,120),""))</f>
        <v>Eix 11. Societat: compromís, acció social, impacte</v>
      </c>
      <c r="D105" s="47"/>
      <c r="E105" s="46"/>
      <c r="F105" s="47"/>
      <c r="G105" s="48">
        <f>SUBTOTAL(9,'2024'!$G$101:$G$104)</f>
        <v>66646.34</v>
      </c>
      <c r="H105" s="49">
        <f>SUBTOTAL(9,'2024'!$H$101:$H$104)</f>
        <v>65646.34</v>
      </c>
      <c r="I105" s="49">
        <f>SUBTOTAL(9,'2024'!$I$101:$I$104)</f>
        <v>0</v>
      </c>
      <c r="J105" s="49">
        <f>SUBTOTAL(9,'2024'!$J$101:$J$104)</f>
        <v>0</v>
      </c>
      <c r="K105" s="48">
        <f>SUBTOTAL(9,'2024'!$K$101:$K$104)</f>
        <v>1000</v>
      </c>
      <c r="L105" s="11"/>
    </row>
    <row r="106" spans="1:12" ht="15" customHeight="1" outlineLevel="3" x14ac:dyDescent="0.2">
      <c r="A106" s="6"/>
      <c r="B106" s="10"/>
      <c r="C106" s="76"/>
      <c r="D106" s="44"/>
      <c r="E106" s="43"/>
      <c r="F106" s="44"/>
      <c r="G106" s="50"/>
      <c r="H106" s="51"/>
      <c r="I106" s="51"/>
      <c r="J106" s="51"/>
      <c r="K106" s="50"/>
      <c r="L106" s="11"/>
    </row>
    <row r="107" spans="1:12" ht="24" outlineLevel="4" x14ac:dyDescent="0.2">
      <c r="A107" s="6" t="s">
        <v>467</v>
      </c>
      <c r="B107" t="s">
        <v>481</v>
      </c>
      <c r="C107" s="76" t="str">
        <f>IF(NOT(ISBLANK(E107)), (MID(E107,1,2)+0) &amp; "." &amp; (MID(E107,3,2)+0), IF(NOT(ISBLANK(B107)),MID(B107,6,40),""))</f>
        <v>3.4</v>
      </c>
      <c r="D107" s="58" t="s">
        <v>168</v>
      </c>
      <c r="E107" s="43" t="s">
        <v>198</v>
      </c>
      <c r="F107" s="44" t="s">
        <v>170</v>
      </c>
      <c r="G107" s="45">
        <v>202945</v>
      </c>
      <c r="H107" s="77">
        <v>197945</v>
      </c>
      <c r="I107" s="77">
        <v>0</v>
      </c>
      <c r="J107" s="77">
        <v>0</v>
      </c>
      <c r="K107" s="45">
        <v>5000</v>
      </c>
      <c r="L107" s="11"/>
    </row>
    <row r="108" spans="1:12" ht="15" customHeight="1" outlineLevel="4" x14ac:dyDescent="0.2">
      <c r="A108" s="6" t="s">
        <v>467</v>
      </c>
      <c r="B108" t="s">
        <v>481</v>
      </c>
      <c r="C108" s="76" t="str">
        <f>IF(NOT(ISBLANK(E108)), (MID(E108,1,2)+0) &amp; "." &amp; (MID(E108,3,2)+0), IF(NOT(ISBLANK(B108)),MID(B108,6,40),""))</f>
        <v>3.4</v>
      </c>
      <c r="D108" s="44" t="s">
        <v>171</v>
      </c>
      <c r="E108" s="43" t="s">
        <v>200</v>
      </c>
      <c r="F108" s="44" t="s">
        <v>173</v>
      </c>
      <c r="G108" s="45">
        <v>10550</v>
      </c>
      <c r="H108" s="77">
        <v>10550</v>
      </c>
      <c r="I108" s="77">
        <v>0</v>
      </c>
      <c r="J108" s="77">
        <v>0</v>
      </c>
      <c r="K108" s="45">
        <v>0</v>
      </c>
      <c r="L108" s="7"/>
    </row>
    <row r="109" spans="1:12" ht="15" customHeight="1" outlineLevel="4" x14ac:dyDescent="0.2">
      <c r="A109" s="6" t="s">
        <v>467</v>
      </c>
      <c r="B109" t="s">
        <v>481</v>
      </c>
      <c r="C109" s="76" t="str">
        <f>IF(NOT(ISBLANK(E109)), (MID(E109,1,2)+0) &amp; "." &amp; (MID(E109,3,2)+0), IF(NOT(ISBLANK(B109)),MID(B109,6,40),""))</f>
        <v>3.4</v>
      </c>
      <c r="D109" s="44" t="s">
        <v>174</v>
      </c>
      <c r="E109" s="43" t="s">
        <v>202</v>
      </c>
      <c r="F109" s="44" t="s">
        <v>176</v>
      </c>
      <c r="G109" s="45">
        <v>16500</v>
      </c>
      <c r="H109" s="77">
        <v>16500</v>
      </c>
      <c r="I109" s="77">
        <v>0</v>
      </c>
      <c r="J109" s="77">
        <v>0</v>
      </c>
      <c r="K109" s="45">
        <v>0</v>
      </c>
      <c r="L109" s="7"/>
    </row>
    <row r="110" spans="1:12" ht="15" customHeight="1" outlineLevel="4" x14ac:dyDescent="0.2">
      <c r="A110" s="6" t="s">
        <v>467</v>
      </c>
      <c r="B110" t="s">
        <v>481</v>
      </c>
      <c r="C110" s="76" t="str">
        <f>IF(NOT(ISBLANK(E110)), (MID(E110,1,2)+0) &amp; "." &amp; (MID(E110,3,2)+0), IF(NOT(ISBLANK(B110)),MID(B110,6,40),""))</f>
        <v>3.4</v>
      </c>
      <c r="D110" s="44" t="s">
        <v>177</v>
      </c>
      <c r="E110" s="43" t="s">
        <v>205</v>
      </c>
      <c r="F110" s="44" t="s">
        <v>179</v>
      </c>
      <c r="G110" s="45">
        <v>25050</v>
      </c>
      <c r="H110" s="77">
        <v>0</v>
      </c>
      <c r="I110" s="77">
        <v>0</v>
      </c>
      <c r="J110" s="77">
        <v>0</v>
      </c>
      <c r="K110" s="45">
        <v>25050</v>
      </c>
      <c r="L110" s="7"/>
    </row>
    <row r="111" spans="1:12" ht="24" outlineLevel="4" x14ac:dyDescent="0.2">
      <c r="A111" s="6" t="s">
        <v>467</v>
      </c>
      <c r="B111" t="s">
        <v>481</v>
      </c>
      <c r="C111" s="76" t="str">
        <f>IF(NOT(ISBLANK(E111)), (MID(E111,1,2)+0) &amp; "." &amp; (MID(E111,3,2)+0), IF(NOT(ISBLANK(B111)),MID(B111,6,40),""))</f>
        <v>3.4</v>
      </c>
      <c r="D111" s="44" t="s">
        <v>180</v>
      </c>
      <c r="E111" s="43" t="s">
        <v>482</v>
      </c>
      <c r="F111" s="44" t="s">
        <v>182</v>
      </c>
      <c r="G111" s="45">
        <v>13440.3</v>
      </c>
      <c r="H111" s="77">
        <v>13440.3</v>
      </c>
      <c r="I111" s="77">
        <v>0</v>
      </c>
      <c r="J111" s="77">
        <v>0</v>
      </c>
      <c r="K111" s="45">
        <v>0</v>
      </c>
      <c r="L111" s="7"/>
    </row>
    <row r="112" spans="1:12" ht="15" customHeight="1" outlineLevel="3" x14ac:dyDescent="0.2">
      <c r="A112" s="6"/>
      <c r="B112" t="s">
        <v>481</v>
      </c>
      <c r="C112" s="78" t="str">
        <f>IF(NOT(ISBLANK(E112)), (MID(E112,1,2)+0) &amp; "." &amp; (MID(E112,3,2)+0), IF(NOT(ISBLANK(B112)),MID(B112,1,120),""))</f>
        <v>Eix 12. Comunicació: identitat institucional, relat, públic objectiu, mitjans, canals</v>
      </c>
      <c r="D112" s="47"/>
      <c r="E112" s="46"/>
      <c r="F112" s="47"/>
      <c r="G112" s="48">
        <f>SUBTOTAL(9,'2024'!$G$107:$G$111)</f>
        <v>268485.3</v>
      </c>
      <c r="H112" s="49">
        <f>SUBTOTAL(9,'2024'!$H$107:$H$111)</f>
        <v>238435.3</v>
      </c>
      <c r="I112" s="49">
        <f>SUBTOTAL(9,'2024'!$I$107:$I$111)</f>
        <v>0</v>
      </c>
      <c r="J112" s="49">
        <f>SUBTOTAL(9,'2024'!$J$107:$J$111)</f>
        <v>0</v>
      </c>
      <c r="K112" s="48">
        <f>SUBTOTAL(9,'2024'!$K$107:$K$111)</f>
        <v>30050</v>
      </c>
      <c r="L112" s="7"/>
    </row>
    <row r="113" spans="1:12" s="60" customFormat="1" ht="15" customHeight="1" outlineLevel="3" x14ac:dyDescent="0.2">
      <c r="A113" s="59"/>
      <c r="C113" s="79"/>
      <c r="D113" s="52"/>
      <c r="E113" s="61"/>
      <c r="F113" s="52"/>
      <c r="G113" s="62"/>
      <c r="H113" s="63"/>
      <c r="I113" s="63"/>
      <c r="J113" s="63"/>
      <c r="K113" s="62"/>
      <c r="L113" s="64"/>
    </row>
    <row r="114" spans="1:12" ht="15" customHeight="1" outlineLevel="2" x14ac:dyDescent="0.2">
      <c r="A114" s="10" t="s">
        <v>483</v>
      </c>
      <c r="B114" s="10"/>
      <c r="C114" s="80" t="s">
        <v>517</v>
      </c>
      <c r="D114" s="37"/>
      <c r="E114" s="30"/>
      <c r="F114" s="39"/>
      <c r="G114" s="32">
        <f>SUBTOTAL(9,'2024'!$G$78:$G$112)</f>
        <v>3611861.57</v>
      </c>
      <c r="H114" s="33">
        <f>SUBTOTAL(9,'2024'!$H$78:$H$112)</f>
        <v>1994534.5699999998</v>
      </c>
      <c r="I114" s="33">
        <f>SUBTOTAL(9,'2024'!$I$78:$I$112)</f>
        <v>1561277</v>
      </c>
      <c r="J114" s="33">
        <f>SUBTOTAL(9,'2024'!$J$78:$J$112)</f>
        <v>0</v>
      </c>
      <c r="K114" s="32">
        <f>SUBTOTAL(9,'2024'!$K$78:$K$112)</f>
        <v>56050</v>
      </c>
      <c r="L114" s="7"/>
    </row>
    <row r="115" spans="1:12" ht="15" customHeight="1" outlineLevel="2" x14ac:dyDescent="0.2">
      <c r="A115" s="10"/>
      <c r="B115" s="10"/>
      <c r="C115" s="75"/>
      <c r="D115" s="29"/>
      <c r="E115" s="22"/>
      <c r="F115" s="29"/>
      <c r="G115" s="27"/>
      <c r="H115" s="28"/>
      <c r="I115" s="28"/>
      <c r="J115" s="28"/>
      <c r="K115" s="27"/>
      <c r="L115" s="7"/>
    </row>
    <row r="116" spans="1:12" ht="15" customHeight="1" outlineLevel="2" x14ac:dyDescent="0.2">
      <c r="A116" s="10"/>
      <c r="B116" s="10"/>
      <c r="C116" s="73" t="str">
        <f>MID(A118,2,100)</f>
        <v>4 Comunitat universitària i polítiques transversals</v>
      </c>
      <c r="D116" s="29"/>
      <c r="E116" s="22"/>
      <c r="F116" s="29"/>
      <c r="G116" s="27"/>
      <c r="H116" s="28"/>
      <c r="I116" s="28"/>
      <c r="J116" s="28"/>
      <c r="K116" s="27"/>
      <c r="L116" s="7"/>
    </row>
    <row r="117" spans="1:12" ht="15" customHeight="1" outlineLevel="2" x14ac:dyDescent="0.2">
      <c r="A117" s="10"/>
      <c r="B117" s="10"/>
      <c r="C117" s="73"/>
      <c r="D117" s="29"/>
      <c r="E117" s="22"/>
      <c r="F117" s="29"/>
      <c r="G117" s="27"/>
      <c r="H117" s="28"/>
      <c r="I117" s="28"/>
      <c r="J117" s="28"/>
      <c r="K117" s="27"/>
      <c r="L117" s="7"/>
    </row>
    <row r="118" spans="1:12" ht="15" customHeight="1" outlineLevel="4" x14ac:dyDescent="0.2">
      <c r="A118" s="6" t="s">
        <v>232</v>
      </c>
      <c r="B118" t="s">
        <v>484</v>
      </c>
      <c r="C118" s="76" t="str">
        <f t="shared" ref="C118:C124" si="5">IF(NOT(ISBLANK(E118)), (MID(E118,1,2)+0) &amp; "." &amp; (MID(E118,3,2)+0), IF(NOT(ISBLANK(B118)),MID(B118,6,40),""))</f>
        <v>4.1</v>
      </c>
      <c r="D118" s="44" t="s">
        <v>33</v>
      </c>
      <c r="E118" s="43" t="s">
        <v>234</v>
      </c>
      <c r="F118" s="44" t="s">
        <v>235</v>
      </c>
      <c r="G118" s="45">
        <v>85920</v>
      </c>
      <c r="H118" s="77">
        <v>85920</v>
      </c>
      <c r="I118" s="77">
        <v>0</v>
      </c>
      <c r="J118" s="77">
        <v>0</v>
      </c>
      <c r="K118" s="45">
        <v>0</v>
      </c>
      <c r="L118" s="7"/>
    </row>
    <row r="119" spans="1:12" ht="15" customHeight="1" outlineLevel="4" x14ac:dyDescent="0.2">
      <c r="A119" s="6" t="s">
        <v>232</v>
      </c>
      <c r="B119" t="s">
        <v>484</v>
      </c>
      <c r="C119" s="76" t="str">
        <f t="shared" si="5"/>
        <v>4.1</v>
      </c>
      <c r="D119" s="44" t="s">
        <v>236</v>
      </c>
      <c r="E119" s="43" t="s">
        <v>237</v>
      </c>
      <c r="F119" s="44" t="s">
        <v>238</v>
      </c>
      <c r="G119" s="45">
        <v>73251.63</v>
      </c>
      <c r="H119" s="77">
        <v>73251.63</v>
      </c>
      <c r="I119" s="77">
        <v>0</v>
      </c>
      <c r="J119" s="77">
        <v>0</v>
      </c>
      <c r="K119" s="45">
        <v>0</v>
      </c>
      <c r="L119" s="7"/>
    </row>
    <row r="120" spans="1:12" ht="15" customHeight="1" outlineLevel="4" x14ac:dyDescent="0.2">
      <c r="A120" s="6" t="s">
        <v>232</v>
      </c>
      <c r="B120" t="s">
        <v>484</v>
      </c>
      <c r="C120" s="76" t="str">
        <f t="shared" si="5"/>
        <v>4.1</v>
      </c>
      <c r="D120" s="44" t="s">
        <v>13</v>
      </c>
      <c r="E120" s="43" t="s">
        <v>239</v>
      </c>
      <c r="F120" s="44" t="s">
        <v>240</v>
      </c>
      <c r="G120" s="45">
        <v>70944.11</v>
      </c>
      <c r="H120" s="77">
        <v>35422.550000000003</v>
      </c>
      <c r="I120" s="77">
        <v>35521.56</v>
      </c>
      <c r="J120" s="77">
        <v>0</v>
      </c>
      <c r="K120" s="45">
        <v>0</v>
      </c>
      <c r="L120" s="11"/>
    </row>
    <row r="121" spans="1:12" ht="15" customHeight="1" outlineLevel="4" x14ac:dyDescent="0.2">
      <c r="A121" s="6" t="s">
        <v>232</v>
      </c>
      <c r="B121" t="s">
        <v>484</v>
      </c>
      <c r="C121" s="76" t="str">
        <f t="shared" si="5"/>
        <v>4.1</v>
      </c>
      <c r="D121" s="44" t="s">
        <v>241</v>
      </c>
      <c r="E121" s="43" t="s">
        <v>242</v>
      </c>
      <c r="F121" s="44" t="s">
        <v>243</v>
      </c>
      <c r="G121" s="45">
        <v>63925.78</v>
      </c>
      <c r="H121" s="77">
        <v>49925.78</v>
      </c>
      <c r="I121" s="77">
        <v>14000</v>
      </c>
      <c r="J121" s="77">
        <v>0</v>
      </c>
      <c r="K121" s="45">
        <v>0</v>
      </c>
      <c r="L121" s="7"/>
    </row>
    <row r="122" spans="1:12" ht="15" customHeight="1" outlineLevel="4" x14ac:dyDescent="0.2">
      <c r="A122" s="6" t="s">
        <v>232</v>
      </c>
      <c r="B122" t="s">
        <v>484</v>
      </c>
      <c r="C122" s="76" t="str">
        <f t="shared" si="5"/>
        <v>4.1</v>
      </c>
      <c r="D122" s="44" t="s">
        <v>33</v>
      </c>
      <c r="E122" s="43" t="s">
        <v>244</v>
      </c>
      <c r="F122" s="44" t="s">
        <v>245</v>
      </c>
      <c r="G122" s="45">
        <v>15000</v>
      </c>
      <c r="H122" s="77">
        <v>15000</v>
      </c>
      <c r="I122" s="77">
        <v>0</v>
      </c>
      <c r="J122" s="77">
        <v>0</v>
      </c>
      <c r="K122" s="45">
        <v>0</v>
      </c>
      <c r="L122" s="7"/>
    </row>
    <row r="123" spans="1:12" ht="15" customHeight="1" outlineLevel="4" x14ac:dyDescent="0.2">
      <c r="A123" s="6" t="s">
        <v>232</v>
      </c>
      <c r="B123" t="s">
        <v>484</v>
      </c>
      <c r="C123" s="76" t="str">
        <f t="shared" si="5"/>
        <v>4.1</v>
      </c>
      <c r="D123" s="44" t="s">
        <v>241</v>
      </c>
      <c r="E123" s="43" t="s">
        <v>246</v>
      </c>
      <c r="F123" s="44" t="s">
        <v>247</v>
      </c>
      <c r="G123" s="45">
        <v>50</v>
      </c>
      <c r="H123" s="77">
        <v>50</v>
      </c>
      <c r="I123" s="77">
        <v>0</v>
      </c>
      <c r="J123" s="77">
        <v>0</v>
      </c>
      <c r="K123" s="45">
        <v>0</v>
      </c>
      <c r="L123" s="7"/>
    </row>
    <row r="124" spans="1:12" ht="15" customHeight="1" outlineLevel="4" x14ac:dyDescent="0.2">
      <c r="A124" s="6" t="s">
        <v>232</v>
      </c>
      <c r="B124" t="s">
        <v>484</v>
      </c>
      <c r="C124" s="76" t="str">
        <f t="shared" si="5"/>
        <v>4.1</v>
      </c>
      <c r="D124" s="44" t="s">
        <v>33</v>
      </c>
      <c r="E124" s="43" t="s">
        <v>248</v>
      </c>
      <c r="F124" s="44" t="s">
        <v>249</v>
      </c>
      <c r="G124" s="45">
        <v>15000</v>
      </c>
      <c r="H124" s="77">
        <v>15000</v>
      </c>
      <c r="I124" s="77">
        <v>0</v>
      </c>
      <c r="J124" s="77">
        <v>0</v>
      </c>
      <c r="K124" s="45">
        <v>0</v>
      </c>
      <c r="L124" s="7"/>
    </row>
    <row r="125" spans="1:12" ht="15" customHeight="1" outlineLevel="3" x14ac:dyDescent="0.2">
      <c r="A125" s="6"/>
      <c r="B125" t="s">
        <v>484</v>
      </c>
      <c r="C125" s="78" t="str">
        <f>IF(NOT(ISBLANK(E125)), (MID(E125,1,2)+0) &amp; "." &amp; (MID(E125,3,2)+0), IF(NOT(ISBLANK(B125)),MID(B125,1,120),""))</f>
        <v>Eix 13. Talent: captació, motivació, promoció, estabilització</v>
      </c>
      <c r="D125" s="47"/>
      <c r="E125" s="46"/>
      <c r="F125" s="47"/>
      <c r="G125" s="48">
        <f>SUBTOTAL(9,'2024'!$G$118:$G$124)</f>
        <v>324091.52000000002</v>
      </c>
      <c r="H125" s="49">
        <f>SUBTOTAL(9,'2024'!$H$118:$H$124)</f>
        <v>274569.95999999996</v>
      </c>
      <c r="I125" s="49">
        <f>SUBTOTAL(9,'2024'!$I$118:$I$124)</f>
        <v>49521.56</v>
      </c>
      <c r="J125" s="49">
        <f>SUBTOTAL(9,'2024'!$J$118:$J$124)</f>
        <v>0</v>
      </c>
      <c r="K125" s="48">
        <f>SUBTOTAL(9,'2024'!$K$118:$K$124)</f>
        <v>0</v>
      </c>
      <c r="L125" s="7"/>
    </row>
    <row r="126" spans="1:12" ht="15" customHeight="1" outlineLevel="3" x14ac:dyDescent="0.2">
      <c r="A126" s="6"/>
      <c r="B126" s="10"/>
      <c r="C126" s="76"/>
      <c r="D126" s="44"/>
      <c r="E126" s="43"/>
      <c r="F126" s="44"/>
      <c r="G126" s="50"/>
      <c r="H126" s="51"/>
      <c r="I126" s="51"/>
      <c r="J126" s="51"/>
      <c r="K126" s="50"/>
      <c r="L126" s="7"/>
    </row>
    <row r="127" spans="1:12" ht="15" customHeight="1" outlineLevel="4" x14ac:dyDescent="0.2">
      <c r="A127" s="6" t="s">
        <v>232</v>
      </c>
      <c r="B127" t="s">
        <v>485</v>
      </c>
      <c r="C127" s="76" t="str">
        <f t="shared" ref="C127:C134" si="6">IF(NOT(ISBLANK(E127)), (MID(E127,1,2)+0) &amp; "." &amp; (MID(E127,3,2)+0), IF(NOT(ISBLANK(B127)),MID(B127,6,40),""))</f>
        <v>4.2</v>
      </c>
      <c r="D127" s="44" t="s">
        <v>274</v>
      </c>
      <c r="E127" s="43" t="s">
        <v>253</v>
      </c>
      <c r="F127" s="44" t="s">
        <v>276</v>
      </c>
      <c r="G127" s="45">
        <v>86741</v>
      </c>
      <c r="H127" s="77">
        <v>86741</v>
      </c>
      <c r="I127" s="77">
        <v>0</v>
      </c>
      <c r="J127" s="77">
        <v>0</v>
      </c>
      <c r="K127" s="45">
        <v>0</v>
      </c>
      <c r="L127" s="7"/>
    </row>
    <row r="128" spans="1:12" ht="16.5" customHeight="1" outlineLevel="4" x14ac:dyDescent="0.2">
      <c r="A128" s="6" t="s">
        <v>232</v>
      </c>
      <c r="B128" t="s">
        <v>485</v>
      </c>
      <c r="C128" s="76" t="str">
        <f t="shared" si="6"/>
        <v>4.2</v>
      </c>
      <c r="D128" s="44" t="s">
        <v>26</v>
      </c>
      <c r="E128" s="43" t="s">
        <v>255</v>
      </c>
      <c r="F128" s="44" t="s">
        <v>278</v>
      </c>
      <c r="G128" s="45">
        <v>7130.19</v>
      </c>
      <c r="H128" s="77">
        <v>7130.19</v>
      </c>
      <c r="I128" s="77">
        <v>0</v>
      </c>
      <c r="J128" s="77">
        <v>0</v>
      </c>
      <c r="K128" s="45">
        <v>0</v>
      </c>
      <c r="L128" s="7"/>
    </row>
    <row r="129" spans="1:12" ht="24" outlineLevel="4" x14ac:dyDescent="0.2">
      <c r="A129" s="6" t="s">
        <v>232</v>
      </c>
      <c r="B129" t="s">
        <v>485</v>
      </c>
      <c r="C129" s="76" t="str">
        <f t="shared" si="6"/>
        <v>4.2</v>
      </c>
      <c r="D129" s="58" t="s">
        <v>279</v>
      </c>
      <c r="E129" s="43" t="s">
        <v>486</v>
      </c>
      <c r="F129" s="44" t="s">
        <v>281</v>
      </c>
      <c r="G129" s="45">
        <v>32110.080000000002</v>
      </c>
      <c r="H129" s="77">
        <v>32110.080000000002</v>
      </c>
      <c r="I129" s="77">
        <v>0</v>
      </c>
      <c r="J129" s="77">
        <v>0</v>
      </c>
      <c r="K129" s="45">
        <v>0</v>
      </c>
      <c r="L129" s="11"/>
    </row>
    <row r="130" spans="1:12" ht="24" outlineLevel="4" x14ac:dyDescent="0.2">
      <c r="A130" s="6" t="s">
        <v>232</v>
      </c>
      <c r="B130" t="s">
        <v>485</v>
      </c>
      <c r="C130" s="76" t="str">
        <f t="shared" si="6"/>
        <v>4.2</v>
      </c>
      <c r="D130" s="44" t="s">
        <v>26</v>
      </c>
      <c r="E130" s="43" t="s">
        <v>487</v>
      </c>
      <c r="F130" s="44" t="s">
        <v>283</v>
      </c>
      <c r="G130" s="45">
        <v>12920</v>
      </c>
      <c r="H130" s="77">
        <v>12920</v>
      </c>
      <c r="I130" s="77">
        <v>0</v>
      </c>
      <c r="J130" s="77">
        <v>0</v>
      </c>
      <c r="K130" s="45">
        <v>0</v>
      </c>
      <c r="L130" s="7"/>
    </row>
    <row r="131" spans="1:12" ht="36" outlineLevel="4" x14ac:dyDescent="0.2">
      <c r="A131" s="6" t="s">
        <v>232</v>
      </c>
      <c r="B131" t="s">
        <v>485</v>
      </c>
      <c r="C131" s="76" t="str">
        <f t="shared" si="6"/>
        <v>4.2</v>
      </c>
      <c r="D131" s="58" t="s">
        <v>284</v>
      </c>
      <c r="E131" s="43" t="s">
        <v>488</v>
      </c>
      <c r="F131" s="44" t="s">
        <v>286</v>
      </c>
      <c r="G131" s="45">
        <v>4677.79</v>
      </c>
      <c r="H131" s="77">
        <v>4677.79</v>
      </c>
      <c r="I131" s="77">
        <v>0</v>
      </c>
      <c r="J131" s="77">
        <v>0</v>
      </c>
      <c r="K131" s="45">
        <v>0</v>
      </c>
      <c r="L131" s="7"/>
    </row>
    <row r="132" spans="1:12" ht="15" customHeight="1" outlineLevel="4" x14ac:dyDescent="0.2">
      <c r="A132" s="6" t="s">
        <v>232</v>
      </c>
      <c r="B132" t="s">
        <v>485</v>
      </c>
      <c r="C132" s="76" t="str">
        <f t="shared" si="6"/>
        <v>4.2</v>
      </c>
      <c r="D132" s="44" t="s">
        <v>287</v>
      </c>
      <c r="E132" s="43" t="s">
        <v>489</v>
      </c>
      <c r="F132" s="44" t="s">
        <v>289</v>
      </c>
      <c r="G132" s="45">
        <v>218529.44</v>
      </c>
      <c r="H132" s="77">
        <v>218529.44</v>
      </c>
      <c r="I132" s="77">
        <v>0</v>
      </c>
      <c r="J132" s="77">
        <v>0</v>
      </c>
      <c r="K132" s="45">
        <v>0</v>
      </c>
      <c r="L132" s="7"/>
    </row>
    <row r="133" spans="1:12" ht="15" customHeight="1" outlineLevel="4" x14ac:dyDescent="0.2">
      <c r="A133" s="6" t="s">
        <v>232</v>
      </c>
      <c r="B133" t="s">
        <v>485</v>
      </c>
      <c r="C133" s="76" t="str">
        <f t="shared" si="6"/>
        <v>4.2</v>
      </c>
      <c r="D133" s="44" t="s">
        <v>287</v>
      </c>
      <c r="E133" s="43" t="s">
        <v>490</v>
      </c>
      <c r="F133" s="44" t="s">
        <v>291</v>
      </c>
      <c r="G133" s="45">
        <v>307472.69</v>
      </c>
      <c r="H133" s="77">
        <v>307472.69</v>
      </c>
      <c r="I133" s="77">
        <v>0</v>
      </c>
      <c r="J133" s="77">
        <v>0</v>
      </c>
      <c r="K133" s="45">
        <v>0</v>
      </c>
      <c r="L133" s="7"/>
    </row>
    <row r="134" spans="1:12" ht="15" customHeight="1" outlineLevel="4" x14ac:dyDescent="0.2">
      <c r="A134" s="6" t="s">
        <v>232</v>
      </c>
      <c r="B134" t="s">
        <v>485</v>
      </c>
      <c r="C134" s="76" t="str">
        <f t="shared" si="6"/>
        <v>4.2</v>
      </c>
      <c r="D134" s="44" t="s">
        <v>241</v>
      </c>
      <c r="E134" s="43" t="s">
        <v>491</v>
      </c>
      <c r="F134" s="44" t="s">
        <v>293</v>
      </c>
      <c r="G134" s="45">
        <v>38000</v>
      </c>
      <c r="H134" s="77">
        <v>38000</v>
      </c>
      <c r="I134" s="77">
        <v>0</v>
      </c>
      <c r="J134" s="77">
        <v>0</v>
      </c>
      <c r="K134" s="45">
        <v>0</v>
      </c>
      <c r="L134" s="7"/>
    </row>
    <row r="135" spans="1:12" ht="15" customHeight="1" outlineLevel="3" x14ac:dyDescent="0.2">
      <c r="A135" s="6"/>
      <c r="B135" t="s">
        <v>485</v>
      </c>
      <c r="C135" s="78" t="str">
        <f>IF(NOT(ISBLANK(E135)), (MID(E135,1,2)+0) &amp; "." &amp; (MID(E135,3,2)+0), IF(NOT(ISBLANK(B135)),MID(B135,1,120),""))</f>
        <v>Eix 14. Personal: condicions laborals, drets, oportunitats</v>
      </c>
      <c r="D135" s="47"/>
      <c r="E135" s="46"/>
      <c r="F135" s="47"/>
      <c r="G135" s="48">
        <f>SUBTOTAL(9,'2024'!$G$127:$G$134)</f>
        <v>707581.19</v>
      </c>
      <c r="H135" s="49">
        <f>SUBTOTAL(9,'2024'!$H$127:$H$134)</f>
        <v>707581.19</v>
      </c>
      <c r="I135" s="49">
        <f>SUBTOTAL(9,'2024'!$I$127:$I$134)</f>
        <v>0</v>
      </c>
      <c r="J135" s="49">
        <f>SUBTOTAL(9,'2024'!$J$127:$J$134)</f>
        <v>0</v>
      </c>
      <c r="K135" s="48">
        <f>SUBTOTAL(9,'2024'!$K$127:$K$134)</f>
        <v>0</v>
      </c>
      <c r="L135" s="7"/>
    </row>
    <row r="136" spans="1:12" ht="15" customHeight="1" outlineLevel="3" x14ac:dyDescent="0.2">
      <c r="A136" s="6"/>
      <c r="B136" s="10"/>
      <c r="C136" s="76"/>
      <c r="D136" s="44"/>
      <c r="E136" s="43"/>
      <c r="F136" s="44"/>
      <c r="G136" s="50"/>
      <c r="H136" s="51"/>
      <c r="I136" s="51"/>
      <c r="J136" s="51"/>
      <c r="K136" s="50"/>
      <c r="L136" s="7"/>
    </row>
    <row r="137" spans="1:12" ht="15" customHeight="1" outlineLevel="4" x14ac:dyDescent="0.2">
      <c r="A137" s="6" t="s">
        <v>232</v>
      </c>
      <c r="B137" t="s">
        <v>492</v>
      </c>
      <c r="C137" s="76" t="str">
        <f t="shared" ref="C137:C143" si="7">IF(NOT(ISBLANK(E137)), (MID(E137,1,2)+0) &amp; "." &amp; (MID(E137,3,2)+0), IF(NOT(ISBLANK(B137)),MID(B137,6,40),""))</f>
        <v>4.3</v>
      </c>
      <c r="D137" s="44" t="s">
        <v>259</v>
      </c>
      <c r="E137" s="43" t="s">
        <v>260</v>
      </c>
      <c r="F137" s="44" t="s">
        <v>261</v>
      </c>
      <c r="G137" s="45">
        <v>5000</v>
      </c>
      <c r="H137" s="77">
        <v>5000</v>
      </c>
      <c r="I137" s="77">
        <v>0</v>
      </c>
      <c r="J137" s="77">
        <v>0</v>
      </c>
      <c r="K137" s="45">
        <v>0</v>
      </c>
      <c r="L137" s="11"/>
    </row>
    <row r="138" spans="1:12" ht="15" customHeight="1" outlineLevel="4" x14ac:dyDescent="0.2">
      <c r="A138" s="6" t="s">
        <v>232</v>
      </c>
      <c r="B138" t="s">
        <v>492</v>
      </c>
      <c r="C138" s="76" t="str">
        <f t="shared" si="7"/>
        <v>4.3</v>
      </c>
      <c r="D138" s="44" t="s">
        <v>262</v>
      </c>
      <c r="E138" s="43" t="s">
        <v>263</v>
      </c>
      <c r="F138" s="44" t="s">
        <v>264</v>
      </c>
      <c r="G138" s="45">
        <v>1758902.25</v>
      </c>
      <c r="H138" s="77">
        <v>1673002.25</v>
      </c>
      <c r="I138" s="77">
        <v>85900</v>
      </c>
      <c r="J138" s="77">
        <v>0</v>
      </c>
      <c r="K138" s="45">
        <v>0</v>
      </c>
      <c r="L138" s="7"/>
    </row>
    <row r="139" spans="1:12" ht="24" outlineLevel="4" x14ac:dyDescent="0.2">
      <c r="A139" s="6" t="s">
        <v>232</v>
      </c>
      <c r="B139" t="s">
        <v>492</v>
      </c>
      <c r="C139" s="76" t="str">
        <f t="shared" si="7"/>
        <v>4.3</v>
      </c>
      <c r="D139" s="44" t="s">
        <v>265</v>
      </c>
      <c r="E139" s="43" t="s">
        <v>266</v>
      </c>
      <c r="F139" s="44" t="s">
        <v>267</v>
      </c>
      <c r="G139" s="45">
        <v>18200</v>
      </c>
      <c r="H139" s="77">
        <v>18200</v>
      </c>
      <c r="I139" s="77">
        <v>0</v>
      </c>
      <c r="J139" s="77">
        <v>0</v>
      </c>
      <c r="K139" s="45">
        <v>0</v>
      </c>
      <c r="L139" s="7"/>
    </row>
    <row r="140" spans="1:12" ht="15" customHeight="1" outlineLevel="4" x14ac:dyDescent="0.2">
      <c r="A140" s="6" t="s">
        <v>232</v>
      </c>
      <c r="B140" t="s">
        <v>492</v>
      </c>
      <c r="C140" s="76" t="str">
        <f t="shared" si="7"/>
        <v>4.3</v>
      </c>
      <c r="D140" s="44" t="s">
        <v>259</v>
      </c>
      <c r="E140" s="43" t="s">
        <v>268</v>
      </c>
      <c r="F140" s="44" t="s">
        <v>269</v>
      </c>
      <c r="G140" s="45">
        <v>8500</v>
      </c>
      <c r="H140" s="77">
        <v>3500</v>
      </c>
      <c r="I140" s="77">
        <v>5000</v>
      </c>
      <c r="J140" s="77">
        <v>0</v>
      </c>
      <c r="K140" s="45">
        <v>0</v>
      </c>
      <c r="L140" s="7"/>
    </row>
    <row r="141" spans="1:12" ht="24" outlineLevel="4" x14ac:dyDescent="0.2">
      <c r="A141" s="6" t="s">
        <v>232</v>
      </c>
      <c r="B141" t="s">
        <v>492</v>
      </c>
      <c r="C141" s="76" t="str">
        <f t="shared" si="7"/>
        <v>4.3</v>
      </c>
      <c r="D141" s="44" t="s">
        <v>44</v>
      </c>
      <c r="E141" s="43" t="s">
        <v>270</v>
      </c>
      <c r="F141" s="44" t="s">
        <v>271</v>
      </c>
      <c r="G141" s="45">
        <v>10000</v>
      </c>
      <c r="H141" s="77">
        <v>10000</v>
      </c>
      <c r="I141" s="77">
        <v>0</v>
      </c>
      <c r="J141" s="77">
        <v>0</v>
      </c>
      <c r="K141" s="45">
        <v>0</v>
      </c>
      <c r="L141" s="7"/>
    </row>
    <row r="142" spans="1:12" ht="15" customHeight="1" outlineLevel="4" x14ac:dyDescent="0.2">
      <c r="A142" s="6" t="s">
        <v>232</v>
      </c>
      <c r="B142" t="s">
        <v>492</v>
      </c>
      <c r="C142" s="76" t="str">
        <f t="shared" si="7"/>
        <v>4.3</v>
      </c>
      <c r="D142" s="44" t="s">
        <v>252</v>
      </c>
      <c r="E142" s="43" t="s">
        <v>493</v>
      </c>
      <c r="F142" s="44" t="s">
        <v>254</v>
      </c>
      <c r="G142" s="45">
        <v>44337.5</v>
      </c>
      <c r="H142" s="77">
        <v>0</v>
      </c>
      <c r="I142" s="77">
        <v>0</v>
      </c>
      <c r="J142" s="77">
        <v>0</v>
      </c>
      <c r="K142" s="45">
        <v>44337.5</v>
      </c>
      <c r="L142" s="7"/>
    </row>
    <row r="143" spans="1:12" ht="15" customHeight="1" outlineLevel="4" x14ac:dyDescent="0.2">
      <c r="A143" s="6" t="s">
        <v>232</v>
      </c>
      <c r="B143" t="s">
        <v>492</v>
      </c>
      <c r="C143" s="76" t="str">
        <f t="shared" si="7"/>
        <v>4.3</v>
      </c>
      <c r="D143" s="44" t="s">
        <v>177</v>
      </c>
      <c r="E143" s="43" t="s">
        <v>494</v>
      </c>
      <c r="F143" s="44" t="s">
        <v>256</v>
      </c>
      <c r="G143" s="45">
        <v>123150</v>
      </c>
      <c r="H143" s="77">
        <v>0</v>
      </c>
      <c r="I143" s="77">
        <v>0</v>
      </c>
      <c r="J143" s="77">
        <v>0</v>
      </c>
      <c r="K143" s="45">
        <v>123150</v>
      </c>
      <c r="L143" s="11"/>
    </row>
    <row r="144" spans="1:12" ht="15" customHeight="1" outlineLevel="3" x14ac:dyDescent="0.2">
      <c r="A144" s="6"/>
      <c r="B144" t="s">
        <v>492</v>
      </c>
      <c r="C144" s="78" t="str">
        <f>IF(NOT(ISBLANK(E144)), (MID(E144,1,2)+0) &amp; "." &amp; (MID(E144,3,2)+0), IF(NOT(ISBLANK(B144)),MID(B144,1,120),""))</f>
        <v>Eix 15. Estudiants i alumni: participació, pertinença, compromís, fidelització</v>
      </c>
      <c r="D144" s="47"/>
      <c r="E144" s="46"/>
      <c r="F144" s="47"/>
      <c r="G144" s="48">
        <f>SUBTOTAL(9,'2024'!$G$137:$G$143)</f>
        <v>1968089.75</v>
      </c>
      <c r="H144" s="49">
        <f>SUBTOTAL(9,'2024'!$H$137:$H$143)</f>
        <v>1709702.25</v>
      </c>
      <c r="I144" s="49">
        <f>SUBTOTAL(9,'2024'!$I$137:$I$143)</f>
        <v>90900</v>
      </c>
      <c r="J144" s="49">
        <f>SUBTOTAL(9,'2024'!$J$137:$J$143)</f>
        <v>0</v>
      </c>
      <c r="K144" s="48">
        <f>SUBTOTAL(9,'2024'!$K$137:$K$143)</f>
        <v>167487.5</v>
      </c>
      <c r="L144" s="11"/>
    </row>
    <row r="145" spans="1:12" ht="15" customHeight="1" outlineLevel="3" x14ac:dyDescent="0.2">
      <c r="A145" s="6"/>
      <c r="B145" s="10"/>
      <c r="C145" s="76"/>
      <c r="D145" s="44"/>
      <c r="E145" s="43"/>
      <c r="F145" s="44"/>
      <c r="G145" s="50"/>
      <c r="H145" s="51"/>
      <c r="I145" s="51"/>
      <c r="J145" s="51"/>
      <c r="K145" s="50"/>
      <c r="L145" s="11"/>
    </row>
    <row r="146" spans="1:12" ht="15" customHeight="1" outlineLevel="4" x14ac:dyDescent="0.2">
      <c r="A146" s="6" t="s">
        <v>232</v>
      </c>
      <c r="B146" t="s">
        <v>495</v>
      </c>
      <c r="C146" s="76" t="str">
        <f>IF(NOT(ISBLANK(E146)), (MID(E146,1,2)+0) &amp; "." &amp; (MID(E146,3,2)+0), IF(NOT(ISBLANK(B146)),MID(B146,6,40),""))</f>
        <v>4.4</v>
      </c>
      <c r="D146" s="44" t="s">
        <v>296</v>
      </c>
      <c r="E146" s="43" t="s">
        <v>275</v>
      </c>
      <c r="F146" s="44" t="s">
        <v>298</v>
      </c>
      <c r="G146" s="45">
        <v>11500</v>
      </c>
      <c r="H146" s="77">
        <v>11500</v>
      </c>
      <c r="I146" s="77">
        <v>0</v>
      </c>
      <c r="J146" s="77">
        <v>0</v>
      </c>
      <c r="K146" s="45">
        <v>0</v>
      </c>
      <c r="L146" s="7"/>
    </row>
    <row r="147" spans="1:12" ht="15" customHeight="1" outlineLevel="4" x14ac:dyDescent="0.2">
      <c r="A147" s="6" t="s">
        <v>232</v>
      </c>
      <c r="B147" t="s">
        <v>495</v>
      </c>
      <c r="C147" s="76" t="str">
        <f>IF(NOT(ISBLANK(E147)), (MID(E147,1,2)+0) &amp; "." &amp; (MID(E147,3,2)+0), IF(NOT(ISBLANK(B147)),MID(B147,6,40),""))</f>
        <v>4.4</v>
      </c>
      <c r="D147" s="44" t="s">
        <v>299</v>
      </c>
      <c r="E147" s="43" t="s">
        <v>277</v>
      </c>
      <c r="F147" s="44" t="s">
        <v>301</v>
      </c>
      <c r="G147" s="45">
        <v>8714.74</v>
      </c>
      <c r="H147" s="77">
        <v>6214.74</v>
      </c>
      <c r="I147" s="77">
        <v>2500</v>
      </c>
      <c r="J147" s="77">
        <v>0</v>
      </c>
      <c r="K147" s="45">
        <v>0</v>
      </c>
      <c r="L147" s="7"/>
    </row>
    <row r="148" spans="1:12" ht="15" customHeight="1" outlineLevel="3" x14ac:dyDescent="0.2">
      <c r="A148" s="6"/>
      <c r="B148" t="s">
        <v>495</v>
      </c>
      <c r="C148" s="78" t="str">
        <f>IF(NOT(ISBLANK(E148)), (MID(E148,1,2)+0) &amp; "." &amp; (MID(E148,3,2)+0), IF(NOT(ISBLANK(B148)),MID(B148,1,120),""))</f>
        <v>Eix 16. Direcció i govern: participació, representació, agilitat</v>
      </c>
      <c r="D148" s="47"/>
      <c r="E148" s="46"/>
      <c r="F148" s="47"/>
      <c r="G148" s="48">
        <f>SUBTOTAL(9,'2024'!$G$146:$G$147)</f>
        <v>20214.739999999998</v>
      </c>
      <c r="H148" s="49">
        <f>SUBTOTAL(9,'2024'!$H$146:$H$147)</f>
        <v>17714.739999999998</v>
      </c>
      <c r="I148" s="49">
        <f>SUBTOTAL(9,'2024'!$I$146:$I$147)</f>
        <v>2500</v>
      </c>
      <c r="J148" s="49">
        <f>SUBTOTAL(9,'2024'!$J$146:$J$147)</f>
        <v>0</v>
      </c>
      <c r="K148" s="48">
        <f>SUBTOTAL(9,'2024'!$K$146:$K$147)</f>
        <v>0</v>
      </c>
      <c r="L148" s="7"/>
    </row>
    <row r="149" spans="1:12" s="60" customFormat="1" ht="15" customHeight="1" outlineLevel="3" x14ac:dyDescent="0.2">
      <c r="A149" s="59"/>
      <c r="C149" s="79"/>
      <c r="D149" s="52"/>
      <c r="E149" s="61"/>
      <c r="F149" s="52"/>
      <c r="G149" s="62"/>
      <c r="H149" s="63"/>
      <c r="I149" s="63"/>
      <c r="J149" s="63"/>
      <c r="K149" s="62"/>
      <c r="L149" s="64"/>
    </row>
    <row r="150" spans="1:12" ht="15" customHeight="1" outlineLevel="2" x14ac:dyDescent="0.2">
      <c r="A150" s="10" t="s">
        <v>303</v>
      </c>
      <c r="B150" s="10"/>
      <c r="C150" s="82" t="s">
        <v>518</v>
      </c>
      <c r="D150" s="57"/>
      <c r="E150" s="53"/>
      <c r="F150" s="54"/>
      <c r="G150" s="55">
        <f>SUBTOTAL(9,'2024'!$G$118:$G$148)</f>
        <v>3019977.2</v>
      </c>
      <c r="H150" s="56">
        <f>SUBTOTAL(9,'2024'!$H$118:$H$148)</f>
        <v>2709568.14</v>
      </c>
      <c r="I150" s="56">
        <f>SUBTOTAL(9,'2024'!$I$118:$I$148)</f>
        <v>142921.56</v>
      </c>
      <c r="J150" s="56">
        <f>SUBTOTAL(9,'2024'!$J$118:$J$148)</f>
        <v>0</v>
      </c>
      <c r="K150" s="55">
        <f>SUBTOTAL(9,'2024'!$K$118:$K$148)</f>
        <v>167487.5</v>
      </c>
      <c r="L150" s="7"/>
    </row>
    <row r="151" spans="1:12" ht="15" customHeight="1" outlineLevel="2" x14ac:dyDescent="0.2">
      <c r="A151" s="10"/>
      <c r="B151" s="10"/>
      <c r="C151" s="76"/>
      <c r="D151" s="44"/>
      <c r="E151" s="43"/>
      <c r="F151" s="44"/>
      <c r="G151" s="50"/>
      <c r="H151" s="51"/>
      <c r="I151" s="51"/>
      <c r="J151" s="51"/>
      <c r="K151" s="50"/>
      <c r="L151" s="7"/>
    </row>
    <row r="152" spans="1:12" ht="15" customHeight="1" outlineLevel="2" x14ac:dyDescent="0.2">
      <c r="A152" s="10"/>
      <c r="B152" s="10"/>
      <c r="C152" s="83" t="s">
        <v>514</v>
      </c>
      <c r="D152" s="44"/>
      <c r="E152" s="43"/>
      <c r="F152" s="44"/>
      <c r="G152" s="50"/>
      <c r="H152" s="51"/>
      <c r="I152" s="51"/>
      <c r="J152" s="51"/>
      <c r="K152" s="50"/>
      <c r="L152" s="7"/>
    </row>
    <row r="153" spans="1:12" ht="15" customHeight="1" outlineLevel="2" x14ac:dyDescent="0.2">
      <c r="A153" s="10"/>
      <c r="B153" s="10"/>
      <c r="C153" s="83"/>
      <c r="D153" s="44"/>
      <c r="E153" s="43"/>
      <c r="F153" s="44"/>
      <c r="G153" s="50"/>
      <c r="H153" s="51"/>
      <c r="I153" s="51"/>
      <c r="J153" s="51"/>
      <c r="K153" s="50"/>
      <c r="L153" s="7"/>
    </row>
    <row r="154" spans="1:12" ht="15" customHeight="1" outlineLevel="4" x14ac:dyDescent="0.2">
      <c r="A154" s="6" t="s">
        <v>496</v>
      </c>
      <c r="B154" t="s">
        <v>497</v>
      </c>
      <c r="C154" s="76" t="str">
        <f>IF(NOT(ISBLANK(E154)), (MID(E154,1,2)+0) &amp; "." &amp; (MID(E154,3,2)+0), IF(NOT(ISBLANK(B154)),MID(B154,6,40),""))</f>
        <v>5.1</v>
      </c>
      <c r="D154" s="44" t="s">
        <v>306</v>
      </c>
      <c r="E154" s="43" t="s">
        <v>307</v>
      </c>
      <c r="F154" s="44" t="s">
        <v>308</v>
      </c>
      <c r="G154" s="45">
        <v>39869.69</v>
      </c>
      <c r="H154" s="77">
        <v>39869.69</v>
      </c>
      <c r="I154" s="77">
        <v>0</v>
      </c>
      <c r="J154" s="77">
        <v>0</v>
      </c>
      <c r="K154" s="45">
        <v>0</v>
      </c>
      <c r="L154" s="7"/>
    </row>
    <row r="155" spans="1:12" ht="15" customHeight="1" outlineLevel="4" x14ac:dyDescent="0.2">
      <c r="A155" s="6" t="s">
        <v>496</v>
      </c>
      <c r="B155" t="s">
        <v>497</v>
      </c>
      <c r="C155" s="76" t="str">
        <f>IF(NOT(ISBLANK(E155)), (MID(E155,1,2)+0) &amp; "." &amp; (MID(E155,3,2)+0), IF(NOT(ISBLANK(B155)),MID(B155,6,40),""))</f>
        <v>5.1</v>
      </c>
      <c r="D155" s="44" t="s">
        <v>309</v>
      </c>
      <c r="E155" s="43" t="s">
        <v>310</v>
      </c>
      <c r="F155" s="44" t="s">
        <v>311</v>
      </c>
      <c r="G155" s="45">
        <v>53710.44</v>
      </c>
      <c r="H155" s="77">
        <v>53710.44</v>
      </c>
      <c r="I155" s="77">
        <v>0</v>
      </c>
      <c r="J155" s="77">
        <v>0</v>
      </c>
      <c r="K155" s="45">
        <v>0</v>
      </c>
      <c r="L155" s="7"/>
    </row>
    <row r="156" spans="1:12" ht="24" outlineLevel="4" x14ac:dyDescent="0.2">
      <c r="A156" s="6" t="s">
        <v>496</v>
      </c>
      <c r="B156" t="s">
        <v>497</v>
      </c>
      <c r="C156" s="76" t="str">
        <f>IF(NOT(ISBLANK(E156)), (MID(E156,1,2)+0) &amp; "." &amp; (MID(E156,3,2)+0), IF(NOT(ISBLANK(B156)),MID(B156,6,40),""))</f>
        <v>5.1</v>
      </c>
      <c r="D156" s="58" t="s">
        <v>312</v>
      </c>
      <c r="E156" s="43" t="s">
        <v>313</v>
      </c>
      <c r="F156" s="44" t="s">
        <v>314</v>
      </c>
      <c r="G156" s="45">
        <v>36465.1</v>
      </c>
      <c r="H156" s="77">
        <v>36465.1</v>
      </c>
      <c r="I156" s="77">
        <v>0</v>
      </c>
      <c r="J156" s="77">
        <v>0</v>
      </c>
      <c r="K156" s="45">
        <v>0</v>
      </c>
      <c r="L156" s="7"/>
    </row>
    <row r="157" spans="1:12" ht="15" customHeight="1" outlineLevel="3" x14ac:dyDescent="0.2">
      <c r="A157" s="6"/>
      <c r="B157" t="s">
        <v>497</v>
      </c>
      <c r="C157" s="78" t="str">
        <f>IF(NOT(ISBLANK(E157)), (MID(E157,1,2)+0) &amp; "." &amp; (MID(E157,3,2)+0), IF(NOT(ISBLANK(B157)),MID(B157,1,120),""))</f>
        <v>Eix 17. Model organitzatiu: adequació, simplificació, qualitat</v>
      </c>
      <c r="D157" s="47"/>
      <c r="E157" s="46"/>
      <c r="F157" s="47"/>
      <c r="G157" s="48">
        <f>SUBTOTAL(9,'2024'!$G$154:$G$156)</f>
        <v>130045.23000000001</v>
      </c>
      <c r="H157" s="49">
        <f>SUBTOTAL(9,'2024'!$H$154:$H$156)</f>
        <v>130045.23000000001</v>
      </c>
      <c r="I157" s="49">
        <f>SUBTOTAL(9,'2024'!$I$154:$I$156)</f>
        <v>0</v>
      </c>
      <c r="J157" s="49">
        <f>SUBTOTAL(9,'2024'!$J$154:$J$156)</f>
        <v>0</v>
      </c>
      <c r="K157" s="48">
        <f>SUBTOTAL(9,'2024'!$K$154:$K$156)</f>
        <v>0</v>
      </c>
      <c r="L157" s="7"/>
    </row>
    <row r="158" spans="1:12" ht="15" customHeight="1" outlineLevel="3" x14ac:dyDescent="0.2">
      <c r="A158" s="6"/>
      <c r="B158" s="10"/>
      <c r="C158" s="76"/>
      <c r="D158" s="44"/>
      <c r="E158" s="43"/>
      <c r="F158" s="44"/>
      <c r="G158" s="50"/>
      <c r="H158" s="51"/>
      <c r="I158" s="51"/>
      <c r="J158" s="51"/>
      <c r="K158" s="50"/>
      <c r="L158" s="7"/>
    </row>
    <row r="159" spans="1:12" ht="15" customHeight="1" outlineLevel="4" x14ac:dyDescent="0.2">
      <c r="A159" s="6" t="s">
        <v>496</v>
      </c>
      <c r="B159" t="s">
        <v>498</v>
      </c>
      <c r="C159" s="76" t="str">
        <f t="shared" ref="C159:C165" si="8">IF(NOT(ISBLANK(E159)), (MID(E159,1,2)+0) &amp; "." &amp; (MID(E159,3,2)+0), IF(NOT(ISBLANK(B159)),MID(B159,6,40),""))</f>
        <v>5.2</v>
      </c>
      <c r="D159" s="44" t="s">
        <v>329</v>
      </c>
      <c r="E159" s="43" t="s">
        <v>499</v>
      </c>
      <c r="F159" s="44" t="s">
        <v>331</v>
      </c>
      <c r="G159" s="45">
        <v>89494.06</v>
      </c>
      <c r="H159" s="77">
        <v>89494.06</v>
      </c>
      <c r="I159" s="77">
        <v>0</v>
      </c>
      <c r="J159" s="77">
        <v>0</v>
      </c>
      <c r="K159" s="45">
        <v>0</v>
      </c>
      <c r="L159" s="7"/>
    </row>
    <row r="160" spans="1:12" ht="15" customHeight="1" outlineLevel="4" x14ac:dyDescent="0.2">
      <c r="A160" s="6" t="s">
        <v>496</v>
      </c>
      <c r="B160" t="s">
        <v>498</v>
      </c>
      <c r="C160" s="76" t="str">
        <f t="shared" si="8"/>
        <v>5.2</v>
      </c>
      <c r="D160" s="44" t="s">
        <v>332</v>
      </c>
      <c r="E160" s="43" t="s">
        <v>500</v>
      </c>
      <c r="F160" s="44" t="s">
        <v>334</v>
      </c>
      <c r="G160" s="45">
        <v>557875.43000000005</v>
      </c>
      <c r="H160" s="77">
        <v>429467.61</v>
      </c>
      <c r="I160" s="77">
        <v>27907.82</v>
      </c>
      <c r="J160" s="77">
        <v>100000</v>
      </c>
      <c r="K160" s="45">
        <v>500</v>
      </c>
      <c r="L160" s="7"/>
    </row>
    <row r="161" spans="1:12" ht="15" customHeight="1" outlineLevel="4" x14ac:dyDescent="0.2">
      <c r="A161" s="6" t="s">
        <v>496</v>
      </c>
      <c r="B161" t="s">
        <v>498</v>
      </c>
      <c r="C161" s="76" t="str">
        <f t="shared" si="8"/>
        <v>5.2</v>
      </c>
      <c r="D161" s="44" t="s">
        <v>332</v>
      </c>
      <c r="E161" s="43" t="s">
        <v>501</v>
      </c>
      <c r="F161" s="44" t="s">
        <v>336</v>
      </c>
      <c r="G161" s="45">
        <v>353544.39</v>
      </c>
      <c r="H161" s="77">
        <v>350568.39</v>
      </c>
      <c r="I161" s="77">
        <v>0</v>
      </c>
      <c r="J161" s="77">
        <v>0</v>
      </c>
      <c r="K161" s="45">
        <v>2976</v>
      </c>
      <c r="L161" s="7"/>
    </row>
    <row r="162" spans="1:12" ht="15" customHeight="1" outlineLevel="4" x14ac:dyDescent="0.2">
      <c r="A162" s="6" t="s">
        <v>496</v>
      </c>
      <c r="B162" t="s">
        <v>498</v>
      </c>
      <c r="C162" s="76" t="str">
        <f t="shared" si="8"/>
        <v>5.2</v>
      </c>
      <c r="D162" s="44" t="s">
        <v>337</v>
      </c>
      <c r="E162" s="43" t="s">
        <v>502</v>
      </c>
      <c r="F162" s="44" t="s">
        <v>339</v>
      </c>
      <c r="G162" s="45">
        <v>18750</v>
      </c>
      <c r="H162" s="77">
        <v>18750</v>
      </c>
      <c r="I162" s="77">
        <v>0</v>
      </c>
      <c r="J162" s="77">
        <v>0</v>
      </c>
      <c r="K162" s="45">
        <v>0</v>
      </c>
      <c r="L162" s="7"/>
    </row>
    <row r="163" spans="1:12" ht="24" outlineLevel="4" x14ac:dyDescent="0.2">
      <c r="A163" s="6" t="s">
        <v>496</v>
      </c>
      <c r="B163" t="s">
        <v>498</v>
      </c>
      <c r="C163" s="76" t="str">
        <f t="shared" si="8"/>
        <v>5.2</v>
      </c>
      <c r="D163" s="44" t="s">
        <v>337</v>
      </c>
      <c r="E163" s="43" t="s">
        <v>503</v>
      </c>
      <c r="F163" s="44" t="s">
        <v>341</v>
      </c>
      <c r="G163" s="45">
        <v>1912169.76</v>
      </c>
      <c r="H163" s="77">
        <v>0</v>
      </c>
      <c r="I163" s="77">
        <v>0</v>
      </c>
      <c r="J163" s="77">
        <v>1912169.76</v>
      </c>
      <c r="K163" s="45">
        <v>0</v>
      </c>
      <c r="L163" s="11"/>
    </row>
    <row r="164" spans="1:12" ht="15" customHeight="1" outlineLevel="4" x14ac:dyDescent="0.2">
      <c r="A164" s="6" t="s">
        <v>496</v>
      </c>
      <c r="B164" t="s">
        <v>498</v>
      </c>
      <c r="C164" s="76" t="str">
        <f t="shared" si="8"/>
        <v>5.2</v>
      </c>
      <c r="D164" s="44" t="s">
        <v>337</v>
      </c>
      <c r="E164" s="43" t="s">
        <v>504</v>
      </c>
      <c r="F164" s="44" t="s">
        <v>343</v>
      </c>
      <c r="G164" s="45">
        <v>170000</v>
      </c>
      <c r="H164" s="77">
        <v>0</v>
      </c>
      <c r="I164" s="77">
        <v>0</v>
      </c>
      <c r="J164" s="77">
        <v>0</v>
      </c>
      <c r="K164" s="45">
        <v>170000</v>
      </c>
      <c r="L164" s="11"/>
    </row>
    <row r="165" spans="1:12" ht="15" customHeight="1" outlineLevel="4" x14ac:dyDescent="0.2">
      <c r="A165" s="6" t="s">
        <v>496</v>
      </c>
      <c r="B165" t="s">
        <v>498</v>
      </c>
      <c r="C165" s="76" t="str">
        <f t="shared" si="8"/>
        <v>5.2</v>
      </c>
      <c r="D165" s="44" t="s">
        <v>317</v>
      </c>
      <c r="E165" s="43" t="s">
        <v>505</v>
      </c>
      <c r="F165" s="44" t="s">
        <v>345</v>
      </c>
      <c r="G165" s="45">
        <v>35000</v>
      </c>
      <c r="H165" s="77">
        <v>0</v>
      </c>
      <c r="I165" s="77">
        <v>0</v>
      </c>
      <c r="J165" s="77">
        <v>0</v>
      </c>
      <c r="K165" s="45">
        <v>35000</v>
      </c>
      <c r="L165" s="11"/>
    </row>
    <row r="166" spans="1:12" ht="15" customHeight="1" outlineLevel="3" x14ac:dyDescent="0.2">
      <c r="A166" s="6"/>
      <c r="B166" t="s">
        <v>498</v>
      </c>
      <c r="C166" s="78" t="str">
        <f>IF(NOT(ISBLANK(E166)), (MID(E166,1,2)+0) &amp; "." &amp; (MID(E166,3,2)+0), IF(NOT(ISBLANK(B166)),MID(B166,1,120),""))</f>
        <v>Eix 18. Infraestructures: eficiència, sostenibilitat, satisfacció</v>
      </c>
      <c r="D166" s="47"/>
      <c r="E166" s="46"/>
      <c r="F166" s="47"/>
      <c r="G166" s="48">
        <f>SUBTOTAL(9,'2024'!$G$159:$G$165)</f>
        <v>3136833.64</v>
      </c>
      <c r="H166" s="49">
        <f>SUBTOTAL(9,'2024'!$H$159:$H$165)</f>
        <v>888280.06</v>
      </c>
      <c r="I166" s="49">
        <f>SUBTOTAL(9,'2024'!$I$159:$I$165)</f>
        <v>27907.82</v>
      </c>
      <c r="J166" s="49">
        <f>SUBTOTAL(9,'2024'!$J$159:$J$165)</f>
        <v>2012169.76</v>
      </c>
      <c r="K166" s="48">
        <f>SUBTOTAL(9,'2024'!$K$159:$K$165)</f>
        <v>208476</v>
      </c>
      <c r="L166" s="11"/>
    </row>
    <row r="167" spans="1:12" ht="15" customHeight="1" outlineLevel="3" x14ac:dyDescent="0.2">
      <c r="A167" s="6"/>
      <c r="B167" s="10"/>
      <c r="C167" s="76"/>
      <c r="D167" s="44"/>
      <c r="E167" s="43"/>
      <c r="F167" s="44"/>
      <c r="G167" s="50"/>
      <c r="H167" s="51"/>
      <c r="I167" s="51"/>
      <c r="J167" s="51"/>
      <c r="K167" s="50"/>
      <c r="L167" s="11"/>
    </row>
    <row r="168" spans="1:12" ht="15" customHeight="1" outlineLevel="4" x14ac:dyDescent="0.2">
      <c r="A168" s="6" t="s">
        <v>496</v>
      </c>
      <c r="B168" t="s">
        <v>506</v>
      </c>
      <c r="C168" s="76" t="str">
        <f>IF(NOT(ISBLANK(E168)), (MID(E168,1,2)+0) &amp; "." &amp; (MID(E168,3,2)+0), IF(NOT(ISBLANK(B168)),MID(B168,6,40),""))</f>
        <v>5.3</v>
      </c>
      <c r="D168" s="44" t="s">
        <v>317</v>
      </c>
      <c r="E168" s="43" t="s">
        <v>318</v>
      </c>
      <c r="F168" s="44" t="s">
        <v>319</v>
      </c>
      <c r="G168" s="45">
        <v>240375.58</v>
      </c>
      <c r="H168" s="77">
        <v>45375.58</v>
      </c>
      <c r="I168" s="77">
        <v>0</v>
      </c>
      <c r="J168" s="77">
        <v>195000</v>
      </c>
      <c r="K168" s="45">
        <v>0</v>
      </c>
      <c r="L168" s="11"/>
    </row>
    <row r="169" spans="1:12" ht="15" customHeight="1" outlineLevel="4" x14ac:dyDescent="0.2">
      <c r="A169" s="6" t="s">
        <v>496</v>
      </c>
      <c r="B169" t="s">
        <v>506</v>
      </c>
      <c r="C169" s="76" t="str">
        <f>IF(NOT(ISBLANK(E169)), (MID(E169,1,2)+0) &amp; "." &amp; (MID(E169,3,2)+0), IF(NOT(ISBLANK(B169)),MID(B169,6,40),""))</f>
        <v>5.3</v>
      </c>
      <c r="D169" s="44" t="s">
        <v>317</v>
      </c>
      <c r="E169" s="43" t="s">
        <v>320</v>
      </c>
      <c r="F169" s="44" t="s">
        <v>321</v>
      </c>
      <c r="G169" s="45">
        <v>204639.88</v>
      </c>
      <c r="H169" s="77">
        <v>0</v>
      </c>
      <c r="I169" s="77">
        <v>0</v>
      </c>
      <c r="J169" s="77">
        <v>204639.88</v>
      </c>
      <c r="K169" s="45">
        <v>0</v>
      </c>
      <c r="L169" s="7"/>
    </row>
    <row r="170" spans="1:12" ht="15" customHeight="1" outlineLevel="4" x14ac:dyDescent="0.2">
      <c r="A170" s="6" t="s">
        <v>496</v>
      </c>
      <c r="B170" t="s">
        <v>506</v>
      </c>
      <c r="C170" s="76" t="str">
        <f>IF(NOT(ISBLANK(E170)), (MID(E170,1,2)+0) &amp; "." &amp; (MID(E170,3,2)+0), IF(NOT(ISBLANK(B170)),MID(B170,6,40),""))</f>
        <v>5.3</v>
      </c>
      <c r="D170" s="44" t="s">
        <v>236</v>
      </c>
      <c r="E170" s="43" t="s">
        <v>322</v>
      </c>
      <c r="F170" s="44" t="s">
        <v>323</v>
      </c>
      <c r="G170" s="45">
        <v>39521.72</v>
      </c>
      <c r="H170" s="77">
        <v>21141.599999999999</v>
      </c>
      <c r="I170" s="77">
        <v>0</v>
      </c>
      <c r="J170" s="77">
        <v>18380.12</v>
      </c>
      <c r="K170" s="45">
        <v>0</v>
      </c>
      <c r="L170" s="7"/>
    </row>
    <row r="171" spans="1:12" ht="15" customHeight="1" outlineLevel="4" x14ac:dyDescent="0.2">
      <c r="A171" s="6" t="s">
        <v>496</v>
      </c>
      <c r="B171" t="s">
        <v>506</v>
      </c>
      <c r="C171" s="76" t="str">
        <f>IF(NOT(ISBLANK(E171)), (MID(E171,1,2)+0) &amp; "." &amp; (MID(E171,3,2)+0), IF(NOT(ISBLANK(B171)),MID(B171,6,40),""))</f>
        <v>5.3</v>
      </c>
      <c r="D171" s="44" t="s">
        <v>324</v>
      </c>
      <c r="E171" s="43" t="s">
        <v>325</v>
      </c>
      <c r="F171" s="44" t="s">
        <v>326</v>
      </c>
      <c r="G171" s="45">
        <v>10245.75</v>
      </c>
      <c r="H171" s="77">
        <v>10245.75</v>
      </c>
      <c r="I171" s="77">
        <v>0</v>
      </c>
      <c r="J171" s="77">
        <v>0</v>
      </c>
      <c r="K171" s="45">
        <v>0</v>
      </c>
      <c r="L171" s="7"/>
    </row>
    <row r="172" spans="1:12" ht="15" customHeight="1" outlineLevel="3" x14ac:dyDescent="0.2">
      <c r="A172" s="6"/>
      <c r="B172" t="s">
        <v>506</v>
      </c>
      <c r="C172" s="78" t="str">
        <f>IF(NOT(ISBLANK(E172)), (MID(E172,1,2)+0) &amp; "." &amp; (MID(E172,3,2)+0), IF(NOT(ISBLANK(B172)),MID(B172,1,120),""))</f>
        <v>Eix 19. Digitalització: comunitat universitària, ecosistema TIC, sistema d’informació</v>
      </c>
      <c r="D172" s="47"/>
      <c r="E172" s="46"/>
      <c r="F172" s="47"/>
      <c r="G172" s="48">
        <f>SUBTOTAL(9,'2024'!$G$168:$G$171)</f>
        <v>494782.92999999993</v>
      </c>
      <c r="H172" s="49">
        <f>SUBTOTAL(9,'2024'!$H$168:$H$171)</f>
        <v>76762.929999999993</v>
      </c>
      <c r="I172" s="49">
        <f>SUBTOTAL(9,'2024'!$I$168:$I$171)</f>
        <v>0</v>
      </c>
      <c r="J172" s="49">
        <f>SUBTOTAL(9,'2024'!$J$168:$J$171)</f>
        <v>418020</v>
      </c>
      <c r="K172" s="48">
        <f>SUBTOTAL(9,'2024'!$K$168:$K$171)</f>
        <v>0</v>
      </c>
      <c r="L172" s="7"/>
    </row>
    <row r="173" spans="1:12" ht="15" customHeight="1" outlineLevel="3" x14ac:dyDescent="0.2">
      <c r="A173" s="6"/>
      <c r="B173" s="10"/>
      <c r="C173" s="76"/>
      <c r="D173" s="44"/>
      <c r="E173" s="43"/>
      <c r="F173" s="44"/>
      <c r="G173" s="50"/>
      <c r="H173" s="51"/>
      <c r="I173" s="51"/>
      <c r="J173" s="51"/>
      <c r="K173" s="50"/>
      <c r="L173" s="7"/>
    </row>
    <row r="174" spans="1:12" ht="15" customHeight="1" outlineLevel="4" x14ac:dyDescent="0.2">
      <c r="A174" s="6" t="s">
        <v>496</v>
      </c>
      <c r="B174" t="s">
        <v>507</v>
      </c>
      <c r="C174" s="76" t="str">
        <f>IF(NOT(ISBLANK(E174)), (MID(E174,1,2)+0) &amp; "." &amp; (MID(E174,3,2)+0), IF(NOT(ISBLANK(B174)),MID(B174,6,40),""))</f>
        <v>5.4</v>
      </c>
      <c r="D174" s="44" t="s">
        <v>348</v>
      </c>
      <c r="E174" s="43" t="s">
        <v>330</v>
      </c>
      <c r="F174" s="44" t="s">
        <v>350</v>
      </c>
      <c r="G174" s="45">
        <v>22675.31</v>
      </c>
      <c r="H174" s="77">
        <v>22675.31</v>
      </c>
      <c r="I174" s="77">
        <v>0</v>
      </c>
      <c r="J174" s="77">
        <v>0</v>
      </c>
      <c r="K174" s="45">
        <v>0</v>
      </c>
      <c r="L174" s="7"/>
    </row>
    <row r="175" spans="1:12" ht="15" customHeight="1" outlineLevel="3" x14ac:dyDescent="0.2">
      <c r="A175" s="6"/>
      <c r="B175" t="s">
        <v>507</v>
      </c>
      <c r="C175" s="78" t="str">
        <f>IF(NOT(ISBLANK(E175)), (MID(E175,1,2)+0) &amp; "." &amp; (MID(E175,3,2)+0), IF(NOT(ISBLANK(B175)),MID(B175,1,120),""))</f>
        <v>Eix 20. Recursos: captació, assignació, gestió</v>
      </c>
      <c r="D175" s="47"/>
      <c r="E175" s="46"/>
      <c r="F175" s="47"/>
      <c r="G175" s="48">
        <f>SUBTOTAL(9,'2024'!$G$174:$G$174)</f>
        <v>22675.31</v>
      </c>
      <c r="H175" s="49">
        <f>SUBTOTAL(9,'2024'!$H$174:$H$174)</f>
        <v>22675.31</v>
      </c>
      <c r="I175" s="49">
        <f>SUBTOTAL(9,'2024'!$I$174:$I$174)</f>
        <v>0</v>
      </c>
      <c r="J175" s="49">
        <f>SUBTOTAL(9,'2024'!$J$174:$J$174)</f>
        <v>0</v>
      </c>
      <c r="K175" s="48">
        <f>SUBTOTAL(9,'2024'!$K$174:$K$174)</f>
        <v>0</v>
      </c>
      <c r="L175" s="7"/>
    </row>
    <row r="176" spans="1:12" s="60" customFormat="1" ht="15" customHeight="1" outlineLevel="3" x14ac:dyDescent="0.2">
      <c r="A176" s="59"/>
      <c r="C176" s="79"/>
      <c r="D176" s="52"/>
      <c r="E176" s="61"/>
      <c r="F176" s="52"/>
      <c r="G176" s="62"/>
      <c r="H176" s="63"/>
      <c r="I176" s="63"/>
      <c r="J176" s="63"/>
      <c r="K176" s="62"/>
      <c r="L176" s="64"/>
    </row>
    <row r="177" spans="1:12" ht="15" customHeight="1" outlineLevel="2" x14ac:dyDescent="0.2">
      <c r="A177" s="10" t="s">
        <v>508</v>
      </c>
      <c r="B177" s="10"/>
      <c r="C177" s="82" t="s">
        <v>519</v>
      </c>
      <c r="D177" s="57"/>
      <c r="E177" s="53"/>
      <c r="F177" s="54"/>
      <c r="G177" s="55">
        <f>SUBTOTAL(9,'2024'!$G$154:$G$175)</f>
        <v>3784337.1100000003</v>
      </c>
      <c r="H177" s="56">
        <f>SUBTOTAL(9,'2024'!$H$154:$H$175)</f>
        <v>1117763.5300000003</v>
      </c>
      <c r="I177" s="56">
        <f>SUBTOTAL(9,'2024'!$I$154:$I$175)</f>
        <v>27907.82</v>
      </c>
      <c r="J177" s="56">
        <f>SUBTOTAL(9,'2024'!$J$154:$J$175)</f>
        <v>2430189.7599999998</v>
      </c>
      <c r="K177" s="55">
        <f>SUBTOTAL(9,'2024'!$K$154:$K$175)</f>
        <v>208476</v>
      </c>
      <c r="L177" s="7"/>
    </row>
    <row r="178" spans="1:12" ht="15" customHeight="1" outlineLevel="2" x14ac:dyDescent="0.2">
      <c r="A178" s="10"/>
      <c r="B178" s="10"/>
      <c r="C178" s="76"/>
      <c r="D178" s="44"/>
      <c r="E178" s="43"/>
      <c r="F178" s="44"/>
      <c r="G178" s="50"/>
      <c r="H178" s="51"/>
      <c r="I178" s="51"/>
      <c r="J178" s="51"/>
      <c r="K178" s="50"/>
      <c r="L178" s="7"/>
    </row>
    <row r="179" spans="1:12" ht="15" customHeight="1" outlineLevel="2" x14ac:dyDescent="0.2">
      <c r="A179" s="10"/>
      <c r="B179" s="10"/>
      <c r="C179" s="83" t="str">
        <f>MID(A181,2,100)</f>
        <v>6 Personal</v>
      </c>
      <c r="D179" s="44"/>
      <c r="E179" s="43"/>
      <c r="F179" s="44"/>
      <c r="G179" s="50"/>
      <c r="H179" s="51"/>
      <c r="I179" s="51"/>
      <c r="J179" s="51"/>
      <c r="K179" s="50"/>
      <c r="L179" s="7"/>
    </row>
    <row r="180" spans="1:12" ht="15" customHeight="1" outlineLevel="2" x14ac:dyDescent="0.2">
      <c r="A180" s="10"/>
      <c r="B180" s="10"/>
      <c r="C180" s="83"/>
      <c r="D180" s="44"/>
      <c r="E180" s="43"/>
      <c r="F180" s="44"/>
      <c r="G180" s="50"/>
      <c r="H180" s="51"/>
      <c r="I180" s="51"/>
      <c r="J180" s="51"/>
      <c r="K180" s="50"/>
      <c r="L180" s="7"/>
    </row>
    <row r="181" spans="1:12" ht="15" customHeight="1" outlineLevel="4" x14ac:dyDescent="0.2">
      <c r="A181" s="6" t="s">
        <v>353</v>
      </c>
      <c r="B181" s="6" t="s">
        <v>354</v>
      </c>
      <c r="C181" s="76" t="str">
        <f>IF(NOT(ISBLANK(E181)), (MID(E181,1,2)+0) &amp; "." &amp; (MID(E181,3,2)+0), IF(NOT(ISBLANK(B181)),MID(B181,6,40),""))</f>
        <v>6.1</v>
      </c>
      <c r="D181" s="44" t="s">
        <v>33</v>
      </c>
      <c r="E181" s="43" t="s">
        <v>355</v>
      </c>
      <c r="F181" s="44" t="s">
        <v>356</v>
      </c>
      <c r="G181" s="45">
        <v>48935569.5</v>
      </c>
      <c r="H181" s="77">
        <v>48914997.719999999</v>
      </c>
      <c r="I181" s="77">
        <v>0</v>
      </c>
      <c r="J181" s="77">
        <v>0</v>
      </c>
      <c r="K181" s="45">
        <v>20571.78</v>
      </c>
      <c r="L181" s="7"/>
    </row>
    <row r="182" spans="1:12" ht="15" customHeight="1" outlineLevel="3" x14ac:dyDescent="0.2">
      <c r="A182" s="6"/>
      <c r="B182" s="10" t="s">
        <v>357</v>
      </c>
      <c r="C182" s="84" t="s">
        <v>356</v>
      </c>
      <c r="D182" s="47"/>
      <c r="E182" s="46"/>
      <c r="F182" s="47"/>
      <c r="G182" s="48">
        <f>SUBTOTAL(9,'2024'!$G$181:$G$181)</f>
        <v>48935569.5</v>
      </c>
      <c r="H182" s="49">
        <f>SUBTOTAL(9,'2024'!$H$181:$H$181)</f>
        <v>48914997.719999999</v>
      </c>
      <c r="I182" s="49">
        <f>SUBTOTAL(9,'2024'!$I$181:$I$181)</f>
        <v>0</v>
      </c>
      <c r="J182" s="49">
        <f>SUBTOTAL(9,'2024'!$J$181:$J$181)</f>
        <v>0</v>
      </c>
      <c r="K182" s="48">
        <f>SUBTOTAL(9,'2024'!$K$181:$K$181)</f>
        <v>20571.78</v>
      </c>
      <c r="L182" s="7"/>
    </row>
    <row r="183" spans="1:12" ht="15" customHeight="1" outlineLevel="3" x14ac:dyDescent="0.2">
      <c r="A183" s="6"/>
      <c r="B183" s="10"/>
      <c r="C183" s="76"/>
      <c r="D183" s="44"/>
      <c r="E183" s="43"/>
      <c r="F183" s="44"/>
      <c r="G183" s="50"/>
      <c r="H183" s="51"/>
      <c r="I183" s="51"/>
      <c r="J183" s="51"/>
      <c r="K183" s="50"/>
      <c r="L183" s="7"/>
    </row>
    <row r="184" spans="1:12" ht="15" customHeight="1" outlineLevel="4" x14ac:dyDescent="0.2">
      <c r="A184" s="6" t="s">
        <v>353</v>
      </c>
      <c r="B184" s="6" t="s">
        <v>358</v>
      </c>
      <c r="C184" s="76" t="str">
        <f>IF(NOT(ISBLANK(E184)), (MID(E184,1,2)+0) &amp; "." &amp; (MID(E184,3,2)+0), IF(NOT(ISBLANK(B184)),MID(B184,6,40),""))</f>
        <v>6.2</v>
      </c>
      <c r="D184" s="44" t="s">
        <v>236</v>
      </c>
      <c r="E184" s="43" t="s">
        <v>359</v>
      </c>
      <c r="F184" s="44" t="s">
        <v>360</v>
      </c>
      <c r="G184" s="45">
        <v>23816098.050000001</v>
      </c>
      <c r="H184" s="77">
        <v>23816098.050000001</v>
      </c>
      <c r="I184" s="77">
        <v>0</v>
      </c>
      <c r="J184" s="77">
        <v>0</v>
      </c>
      <c r="K184" s="45">
        <v>0</v>
      </c>
      <c r="L184" s="7"/>
    </row>
    <row r="185" spans="1:12" ht="15" customHeight="1" outlineLevel="3" x14ac:dyDescent="0.2">
      <c r="A185" s="6"/>
      <c r="B185" s="10" t="s">
        <v>361</v>
      </c>
      <c r="C185" s="84" t="s">
        <v>522</v>
      </c>
      <c r="D185" s="47"/>
      <c r="E185" s="46"/>
      <c r="F185" s="47"/>
      <c r="G185" s="48">
        <f>SUBTOTAL(9,'2024'!$G$184:$G$184)</f>
        <v>23816098.050000001</v>
      </c>
      <c r="H185" s="49">
        <f>SUBTOTAL(9,'2024'!$H$184:$H$184)</f>
        <v>23816098.050000001</v>
      </c>
      <c r="I185" s="49">
        <f>SUBTOTAL(9,'2024'!$I$184:$I$184)</f>
        <v>0</v>
      </c>
      <c r="J185" s="49">
        <f>SUBTOTAL(9,'2024'!$J$184:$J$184)</f>
        <v>0</v>
      </c>
      <c r="K185" s="48">
        <f>SUBTOTAL(9,'2024'!$K$184:$K$184)</f>
        <v>0</v>
      </c>
      <c r="L185" s="7"/>
    </row>
    <row r="186" spans="1:12" s="60" customFormat="1" ht="15" customHeight="1" outlineLevel="3" x14ac:dyDescent="0.2">
      <c r="A186" s="59"/>
      <c r="B186" s="65"/>
      <c r="C186" s="85"/>
      <c r="D186" s="52"/>
      <c r="E186" s="61"/>
      <c r="F186" s="52"/>
      <c r="G186" s="62"/>
      <c r="H186" s="63"/>
      <c r="I186" s="63"/>
      <c r="J186" s="63"/>
      <c r="K186" s="62"/>
      <c r="L186" s="64"/>
    </row>
    <row r="187" spans="1:12" ht="15" customHeight="1" outlineLevel="2" x14ac:dyDescent="0.2">
      <c r="A187" s="10" t="s">
        <v>362</v>
      </c>
      <c r="B187" s="10"/>
      <c r="C187" s="82" t="s">
        <v>520</v>
      </c>
      <c r="D187" s="57"/>
      <c r="E187" s="53"/>
      <c r="F187" s="54"/>
      <c r="G187" s="55">
        <f>SUBTOTAL(9,'2024'!$G$181:$G$185)</f>
        <v>72751667.549999997</v>
      </c>
      <c r="H187" s="56">
        <f>SUBTOTAL(9,'2024'!$H$181:$H$185)</f>
        <v>72731095.769999996</v>
      </c>
      <c r="I187" s="56">
        <f>SUBTOTAL(9,'2024'!$I$181:$I$185)</f>
        <v>0</v>
      </c>
      <c r="J187" s="56">
        <f>SUBTOTAL(9,'2024'!$J$181:$J$185)</f>
        <v>0</v>
      </c>
      <c r="K187" s="55">
        <f>SUBTOTAL(9,'2024'!$K$181:$K$185)</f>
        <v>20571.78</v>
      </c>
      <c r="L187" s="7"/>
    </row>
    <row r="188" spans="1:12" ht="15" customHeight="1" outlineLevel="2" x14ac:dyDescent="0.2">
      <c r="A188" s="10"/>
      <c r="B188" s="10"/>
      <c r="C188" s="76"/>
      <c r="D188" s="44"/>
      <c r="E188" s="43"/>
      <c r="F188" s="44"/>
      <c r="G188" s="50"/>
      <c r="H188" s="51"/>
      <c r="I188" s="51"/>
      <c r="J188" s="51"/>
      <c r="K188" s="50"/>
      <c r="L188" s="7"/>
    </row>
    <row r="189" spans="1:12" ht="15" customHeight="1" outlineLevel="2" x14ac:dyDescent="0.2">
      <c r="A189" s="10"/>
      <c r="B189" s="10"/>
      <c r="C189" s="86" t="str">
        <f>MID(A191,2,100)</f>
        <v>7 Despeses generals</v>
      </c>
      <c r="D189" s="44"/>
      <c r="E189" s="43"/>
      <c r="F189" s="44"/>
      <c r="G189" s="50"/>
      <c r="H189" s="51"/>
      <c r="I189" s="51"/>
      <c r="J189" s="51"/>
      <c r="K189" s="50"/>
      <c r="L189" s="7"/>
    </row>
    <row r="190" spans="1:12" ht="15" customHeight="1" outlineLevel="2" x14ac:dyDescent="0.2">
      <c r="A190" s="10"/>
      <c r="B190" s="10"/>
      <c r="C190" s="86"/>
      <c r="D190" s="44"/>
      <c r="E190" s="43"/>
      <c r="F190" s="44"/>
      <c r="G190" s="50"/>
      <c r="H190" s="51"/>
      <c r="I190" s="51"/>
      <c r="J190" s="51"/>
      <c r="K190" s="50"/>
      <c r="L190" s="7"/>
    </row>
    <row r="191" spans="1:12" ht="15" customHeight="1" outlineLevel="4" x14ac:dyDescent="0.2">
      <c r="A191" s="6" t="s">
        <v>363</v>
      </c>
      <c r="B191" s="6" t="s">
        <v>364</v>
      </c>
      <c r="C191" s="76" t="str">
        <f t="shared" ref="C191:C197" si="9">IF(NOT(ISBLANK(E191)), (MID(E191,1,2)+0) &amp; "." &amp; (MID(E191,3,2)+0), IF(NOT(ISBLANK(B191)),MID(B191,6,40),""))</f>
        <v>7.1</v>
      </c>
      <c r="D191" s="44" t="s">
        <v>365</v>
      </c>
      <c r="E191" s="43" t="s">
        <v>366</v>
      </c>
      <c r="F191" s="44" t="s">
        <v>367</v>
      </c>
      <c r="G191" s="45">
        <v>10395.379999999999</v>
      </c>
      <c r="H191" s="77">
        <v>10395.379999999999</v>
      </c>
      <c r="I191" s="77">
        <v>0</v>
      </c>
      <c r="J191" s="77">
        <v>0</v>
      </c>
      <c r="K191" s="45">
        <v>0</v>
      </c>
      <c r="L191" s="7"/>
    </row>
    <row r="192" spans="1:12" ht="15" customHeight="1" outlineLevel="4" x14ac:dyDescent="0.2">
      <c r="A192" s="6" t="s">
        <v>363</v>
      </c>
      <c r="B192" s="6" t="s">
        <v>364</v>
      </c>
      <c r="C192" s="76" t="str">
        <f t="shared" si="9"/>
        <v>7.1</v>
      </c>
      <c r="D192" s="44" t="s">
        <v>174</v>
      </c>
      <c r="E192" s="43" t="s">
        <v>368</v>
      </c>
      <c r="F192" s="44" t="s">
        <v>369</v>
      </c>
      <c r="G192" s="45">
        <v>59475.06</v>
      </c>
      <c r="H192" s="77">
        <v>59475.06</v>
      </c>
      <c r="I192" s="77">
        <v>0</v>
      </c>
      <c r="J192" s="77">
        <v>0</v>
      </c>
      <c r="K192" s="45">
        <v>0</v>
      </c>
      <c r="L192" s="7"/>
    </row>
    <row r="193" spans="1:12" ht="15" customHeight="1" outlineLevel="4" x14ac:dyDescent="0.2">
      <c r="A193" s="6" t="s">
        <v>363</v>
      </c>
      <c r="B193" s="6" t="s">
        <v>364</v>
      </c>
      <c r="C193" s="76" t="str">
        <f t="shared" si="9"/>
        <v>7.1</v>
      </c>
      <c r="D193" s="44" t="s">
        <v>370</v>
      </c>
      <c r="E193" s="43" t="s">
        <v>371</v>
      </c>
      <c r="F193" s="44" t="s">
        <v>372</v>
      </c>
      <c r="G193" s="45">
        <v>85000</v>
      </c>
      <c r="H193" s="77">
        <v>85000</v>
      </c>
      <c r="I193" s="77">
        <v>0</v>
      </c>
      <c r="J193" s="77">
        <v>0</v>
      </c>
      <c r="K193" s="45">
        <v>0</v>
      </c>
      <c r="L193" s="11"/>
    </row>
    <row r="194" spans="1:12" ht="15" customHeight="1" outlineLevel="4" x14ac:dyDescent="0.2">
      <c r="A194" s="6" t="s">
        <v>363</v>
      </c>
      <c r="B194" s="6" t="s">
        <v>364</v>
      </c>
      <c r="C194" s="76" t="str">
        <f t="shared" si="9"/>
        <v>7.1</v>
      </c>
      <c r="D194" s="44" t="s">
        <v>373</v>
      </c>
      <c r="E194" s="43" t="s">
        <v>374</v>
      </c>
      <c r="F194" s="44" t="s">
        <v>375</v>
      </c>
      <c r="G194" s="45">
        <v>6000</v>
      </c>
      <c r="H194" s="77">
        <v>6000</v>
      </c>
      <c r="I194" s="77">
        <v>0</v>
      </c>
      <c r="J194" s="77">
        <v>0</v>
      </c>
      <c r="K194" s="45">
        <v>0</v>
      </c>
      <c r="L194" s="7"/>
    </row>
    <row r="195" spans="1:12" ht="15" customHeight="1" outlineLevel="4" x14ac:dyDescent="0.2">
      <c r="A195" s="6" t="s">
        <v>363</v>
      </c>
      <c r="B195" s="6" t="s">
        <v>364</v>
      </c>
      <c r="C195" s="76" t="str">
        <f t="shared" si="9"/>
        <v>7.1</v>
      </c>
      <c r="D195" s="44" t="s">
        <v>241</v>
      </c>
      <c r="E195" s="43" t="s">
        <v>376</v>
      </c>
      <c r="F195" s="44" t="s">
        <v>377</v>
      </c>
      <c r="G195" s="45">
        <v>9300</v>
      </c>
      <c r="H195" s="77">
        <v>9300</v>
      </c>
      <c r="I195" s="77">
        <v>0</v>
      </c>
      <c r="J195" s="77">
        <v>0</v>
      </c>
      <c r="K195" s="45">
        <v>0</v>
      </c>
      <c r="L195" s="7"/>
    </row>
    <row r="196" spans="1:12" ht="15" customHeight="1" outlineLevel="4" x14ac:dyDescent="0.2">
      <c r="A196" s="6" t="s">
        <v>363</v>
      </c>
      <c r="B196" s="6" t="s">
        <v>364</v>
      </c>
      <c r="C196" s="76" t="str">
        <f t="shared" si="9"/>
        <v>7.1</v>
      </c>
      <c r="D196" s="44" t="s">
        <v>47</v>
      </c>
      <c r="E196" s="43" t="s">
        <v>378</v>
      </c>
      <c r="F196" s="44" t="s">
        <v>379</v>
      </c>
      <c r="G196" s="45">
        <v>69589.009999999995</v>
      </c>
      <c r="H196" s="77">
        <v>59589.01</v>
      </c>
      <c r="I196" s="77">
        <v>0</v>
      </c>
      <c r="J196" s="77">
        <v>8000</v>
      </c>
      <c r="K196" s="45">
        <v>2000</v>
      </c>
      <c r="L196" s="7"/>
    </row>
    <row r="197" spans="1:12" ht="15" customHeight="1" outlineLevel="4" x14ac:dyDescent="0.2">
      <c r="A197" s="6" t="s">
        <v>363</v>
      </c>
      <c r="B197" s="6" t="s">
        <v>364</v>
      </c>
      <c r="C197" s="76" t="str">
        <f t="shared" si="9"/>
        <v>7.1</v>
      </c>
      <c r="D197" s="44" t="s">
        <v>380</v>
      </c>
      <c r="E197" s="43" t="s">
        <v>381</v>
      </c>
      <c r="F197" s="44" t="s">
        <v>382</v>
      </c>
      <c r="G197" s="45">
        <v>255300</v>
      </c>
      <c r="H197" s="77">
        <v>255300</v>
      </c>
      <c r="I197" s="77">
        <v>0</v>
      </c>
      <c r="J197" s="77">
        <v>0</v>
      </c>
      <c r="K197" s="45">
        <v>0</v>
      </c>
      <c r="L197" s="11"/>
    </row>
    <row r="198" spans="1:12" ht="15" customHeight="1" outlineLevel="3" x14ac:dyDescent="0.2">
      <c r="A198" s="6"/>
      <c r="B198" s="10" t="s">
        <v>383</v>
      </c>
      <c r="C198" s="84" t="s">
        <v>523</v>
      </c>
      <c r="D198" s="47"/>
      <c r="E198" s="46"/>
      <c r="F198" s="47"/>
      <c r="G198" s="48">
        <f>SUBTOTAL(9,'2024'!$G$191:$G$197)</f>
        <v>495059.45</v>
      </c>
      <c r="H198" s="49">
        <f>SUBTOTAL(9,'2024'!$H$191:$H$197)</f>
        <v>485059.45</v>
      </c>
      <c r="I198" s="49">
        <f>SUBTOTAL(9,'2024'!$I$191:$I$197)</f>
        <v>0</v>
      </c>
      <c r="J198" s="49">
        <f>SUBTOTAL(9,'2024'!$J$191:$J$197)</f>
        <v>8000</v>
      </c>
      <c r="K198" s="48">
        <f>SUBTOTAL(9,'2024'!$K$191:$K$197)</f>
        <v>2000</v>
      </c>
      <c r="L198" s="11"/>
    </row>
    <row r="199" spans="1:12" ht="15" customHeight="1" outlineLevel="3" x14ac:dyDescent="0.2">
      <c r="A199" s="6"/>
      <c r="B199" s="10"/>
      <c r="C199" s="76"/>
      <c r="D199" s="44"/>
      <c r="E199" s="43"/>
      <c r="F199" s="44"/>
      <c r="G199" s="50"/>
      <c r="H199" s="51"/>
      <c r="I199" s="51"/>
      <c r="J199" s="51"/>
      <c r="K199" s="50"/>
      <c r="L199" s="11"/>
    </row>
    <row r="200" spans="1:12" ht="15" customHeight="1" outlineLevel="4" x14ac:dyDescent="0.2">
      <c r="A200" s="6" t="s">
        <v>363</v>
      </c>
      <c r="B200" s="6" t="s">
        <v>384</v>
      </c>
      <c r="C200" s="76" t="str">
        <f t="shared" ref="C200:C215" si="10">IF(NOT(ISBLANK(E200)), (MID(E200,1,2)+0) &amp; "." &amp; (MID(E200,3,2)+0), IF(NOT(ISBLANK(B200)),MID(B200,6,40),""))</f>
        <v>7.2</v>
      </c>
      <c r="D200" s="44" t="s">
        <v>317</v>
      </c>
      <c r="E200" s="43" t="s">
        <v>385</v>
      </c>
      <c r="F200" s="44" t="s">
        <v>386</v>
      </c>
      <c r="G200" s="45">
        <v>1137249.33</v>
      </c>
      <c r="H200" s="77">
        <v>637249.32999999996</v>
      </c>
      <c r="I200" s="77">
        <v>0</v>
      </c>
      <c r="J200" s="77">
        <v>500000</v>
      </c>
      <c r="K200" s="45">
        <v>0</v>
      </c>
      <c r="L200" s="7"/>
    </row>
    <row r="201" spans="1:12" ht="15" customHeight="1" outlineLevel="4" x14ac:dyDescent="0.2">
      <c r="A201" s="6" t="s">
        <v>363</v>
      </c>
      <c r="B201" s="6" t="s">
        <v>384</v>
      </c>
      <c r="C201" s="76" t="str">
        <f t="shared" si="10"/>
        <v>7.2</v>
      </c>
      <c r="D201" s="44" t="s">
        <v>317</v>
      </c>
      <c r="E201" s="43" t="s">
        <v>387</v>
      </c>
      <c r="F201" s="44" t="s">
        <v>388</v>
      </c>
      <c r="G201" s="45">
        <v>92287.33</v>
      </c>
      <c r="H201" s="77">
        <v>92287.33</v>
      </c>
      <c r="I201" s="77">
        <v>0</v>
      </c>
      <c r="J201" s="77">
        <v>0</v>
      </c>
      <c r="K201" s="45">
        <v>0</v>
      </c>
      <c r="L201" s="7"/>
    </row>
    <row r="202" spans="1:12" ht="15" customHeight="1" outlineLevel="4" x14ac:dyDescent="0.2">
      <c r="A202" s="6" t="s">
        <v>363</v>
      </c>
      <c r="B202" s="6" t="s">
        <v>384</v>
      </c>
      <c r="C202" s="76" t="str">
        <f t="shared" si="10"/>
        <v>7.2</v>
      </c>
      <c r="D202" s="44" t="s">
        <v>317</v>
      </c>
      <c r="E202" s="43" t="s">
        <v>389</v>
      </c>
      <c r="F202" s="44" t="s">
        <v>390</v>
      </c>
      <c r="G202" s="45">
        <v>153812.46</v>
      </c>
      <c r="H202" s="77">
        <v>153812.46</v>
      </c>
      <c r="I202" s="77">
        <v>0</v>
      </c>
      <c r="J202" s="77">
        <v>0</v>
      </c>
      <c r="K202" s="45">
        <v>0</v>
      </c>
      <c r="L202" s="7"/>
    </row>
    <row r="203" spans="1:12" ht="15" customHeight="1" outlineLevel="4" x14ac:dyDescent="0.2">
      <c r="A203" s="6" t="s">
        <v>363</v>
      </c>
      <c r="B203" s="6" t="s">
        <v>384</v>
      </c>
      <c r="C203" s="76" t="str">
        <f t="shared" si="10"/>
        <v>7.2</v>
      </c>
      <c r="D203" s="44" t="s">
        <v>317</v>
      </c>
      <c r="E203" s="43" t="s">
        <v>391</v>
      </c>
      <c r="F203" s="44" t="s">
        <v>321</v>
      </c>
      <c r="G203" s="45">
        <v>145899.14000000001</v>
      </c>
      <c r="H203" s="77">
        <v>145899.14000000001</v>
      </c>
      <c r="I203" s="77">
        <v>0</v>
      </c>
      <c r="J203" s="77">
        <v>0</v>
      </c>
      <c r="K203" s="45">
        <v>0</v>
      </c>
      <c r="L203" s="7"/>
    </row>
    <row r="204" spans="1:12" ht="15" customHeight="1" outlineLevel="4" x14ac:dyDescent="0.2">
      <c r="A204" s="6" t="s">
        <v>363</v>
      </c>
      <c r="B204" s="6" t="s">
        <v>384</v>
      </c>
      <c r="C204" s="76" t="str">
        <f t="shared" si="10"/>
        <v>7.2</v>
      </c>
      <c r="D204" s="44" t="s">
        <v>337</v>
      </c>
      <c r="E204" s="43" t="s">
        <v>392</v>
      </c>
      <c r="F204" s="44" t="s">
        <v>393</v>
      </c>
      <c r="G204" s="45">
        <v>20000</v>
      </c>
      <c r="H204" s="77">
        <v>0</v>
      </c>
      <c r="I204" s="77">
        <v>0</v>
      </c>
      <c r="J204" s="77">
        <v>20000</v>
      </c>
      <c r="K204" s="45">
        <v>0</v>
      </c>
      <c r="L204" s="7"/>
    </row>
    <row r="205" spans="1:12" ht="15" customHeight="1" outlineLevel="4" x14ac:dyDescent="0.2">
      <c r="A205" s="6" t="s">
        <v>363</v>
      </c>
      <c r="B205" s="6" t="s">
        <v>384</v>
      </c>
      <c r="C205" s="76" t="str">
        <f t="shared" si="10"/>
        <v>7.2</v>
      </c>
      <c r="D205" s="44" t="s">
        <v>337</v>
      </c>
      <c r="E205" s="43" t="s">
        <v>394</v>
      </c>
      <c r="F205" s="44" t="s">
        <v>395</v>
      </c>
      <c r="G205" s="45">
        <v>950000</v>
      </c>
      <c r="H205" s="77">
        <v>950000</v>
      </c>
      <c r="I205" s="77">
        <v>0</v>
      </c>
      <c r="J205" s="77">
        <v>0</v>
      </c>
      <c r="K205" s="45">
        <v>0</v>
      </c>
      <c r="L205" s="7"/>
    </row>
    <row r="206" spans="1:12" ht="15" customHeight="1" outlineLevel="4" x14ac:dyDescent="0.2">
      <c r="A206" s="6" t="s">
        <v>363</v>
      </c>
      <c r="B206" s="6" t="s">
        <v>384</v>
      </c>
      <c r="C206" s="76" t="str">
        <f t="shared" si="10"/>
        <v>7.2</v>
      </c>
      <c r="D206" s="44" t="s">
        <v>337</v>
      </c>
      <c r="E206" s="43" t="s">
        <v>396</v>
      </c>
      <c r="F206" s="44" t="s">
        <v>397</v>
      </c>
      <c r="G206" s="45">
        <v>2300000</v>
      </c>
      <c r="H206" s="77">
        <v>2300000</v>
      </c>
      <c r="I206" s="77">
        <v>0</v>
      </c>
      <c r="J206" s="77">
        <v>0</v>
      </c>
      <c r="K206" s="45">
        <v>0</v>
      </c>
      <c r="L206" s="11"/>
    </row>
    <row r="207" spans="1:12" ht="15" customHeight="1" outlineLevel="4" x14ac:dyDescent="0.2">
      <c r="A207" s="6" t="s">
        <v>363</v>
      </c>
      <c r="B207" s="6" t="s">
        <v>384</v>
      </c>
      <c r="C207" s="76" t="str">
        <f t="shared" si="10"/>
        <v>7.2</v>
      </c>
      <c r="D207" s="44" t="s">
        <v>337</v>
      </c>
      <c r="E207" s="43" t="s">
        <v>398</v>
      </c>
      <c r="F207" s="44" t="s">
        <v>399</v>
      </c>
      <c r="G207" s="45">
        <v>95000</v>
      </c>
      <c r="H207" s="77">
        <v>95000</v>
      </c>
      <c r="I207" s="77">
        <v>0</v>
      </c>
      <c r="J207" s="77">
        <v>0</v>
      </c>
      <c r="K207" s="45">
        <v>0</v>
      </c>
      <c r="L207" s="7"/>
    </row>
    <row r="208" spans="1:12" ht="15" customHeight="1" outlineLevel="4" x14ac:dyDescent="0.2">
      <c r="A208" s="6" t="s">
        <v>363</v>
      </c>
      <c r="B208" s="6" t="s">
        <v>384</v>
      </c>
      <c r="C208" s="76" t="str">
        <f t="shared" si="10"/>
        <v>7.2</v>
      </c>
      <c r="D208" s="44" t="s">
        <v>337</v>
      </c>
      <c r="E208" s="43" t="s">
        <v>400</v>
      </c>
      <c r="F208" s="44" t="s">
        <v>401</v>
      </c>
      <c r="G208" s="45">
        <v>800000</v>
      </c>
      <c r="H208" s="77">
        <v>800000</v>
      </c>
      <c r="I208" s="77">
        <v>0</v>
      </c>
      <c r="J208" s="77">
        <v>0</v>
      </c>
      <c r="K208" s="45">
        <v>0</v>
      </c>
      <c r="L208" s="7"/>
    </row>
    <row r="209" spans="1:12" ht="15" customHeight="1" outlineLevel="4" x14ac:dyDescent="0.2">
      <c r="A209" s="6" t="s">
        <v>363</v>
      </c>
      <c r="B209" s="6" t="s">
        <v>384</v>
      </c>
      <c r="C209" s="76" t="str">
        <f t="shared" si="10"/>
        <v>7.2</v>
      </c>
      <c r="D209" s="44" t="s">
        <v>380</v>
      </c>
      <c r="E209" s="43" t="s">
        <v>402</v>
      </c>
      <c r="F209" s="44" t="s">
        <v>403</v>
      </c>
      <c r="G209" s="45">
        <v>200000</v>
      </c>
      <c r="H209" s="77">
        <v>200000</v>
      </c>
      <c r="I209" s="77">
        <v>0</v>
      </c>
      <c r="J209" s="77">
        <v>0</v>
      </c>
      <c r="K209" s="45">
        <v>0</v>
      </c>
      <c r="L209" s="7"/>
    </row>
    <row r="210" spans="1:12" ht="15" customHeight="1" outlineLevel="4" x14ac:dyDescent="0.2">
      <c r="A210" s="6" t="s">
        <v>363</v>
      </c>
      <c r="B210" s="6" t="s">
        <v>384</v>
      </c>
      <c r="C210" s="76" t="str">
        <f t="shared" si="10"/>
        <v>7.2</v>
      </c>
      <c r="D210" s="44" t="s">
        <v>380</v>
      </c>
      <c r="E210" s="43" t="s">
        <v>404</v>
      </c>
      <c r="F210" s="44" t="s">
        <v>405</v>
      </c>
      <c r="G210" s="45">
        <v>1461080</v>
      </c>
      <c r="H210" s="77">
        <v>1461080</v>
      </c>
      <c r="I210" s="77">
        <v>0</v>
      </c>
      <c r="J210" s="77">
        <v>0</v>
      </c>
      <c r="K210" s="45">
        <v>0</v>
      </c>
      <c r="L210" s="7"/>
    </row>
    <row r="211" spans="1:12" ht="15" customHeight="1" outlineLevel="4" x14ac:dyDescent="0.2">
      <c r="A211" s="6" t="s">
        <v>363</v>
      </c>
      <c r="B211" s="6" t="s">
        <v>384</v>
      </c>
      <c r="C211" s="76" t="str">
        <f t="shared" si="10"/>
        <v>7.2</v>
      </c>
      <c r="D211" s="44" t="s">
        <v>380</v>
      </c>
      <c r="E211" s="43" t="s">
        <v>406</v>
      </c>
      <c r="F211" s="44" t="s">
        <v>407</v>
      </c>
      <c r="G211" s="45">
        <v>710000</v>
      </c>
      <c r="H211" s="77">
        <v>710000</v>
      </c>
      <c r="I211" s="77">
        <v>0</v>
      </c>
      <c r="J211" s="77">
        <v>0</v>
      </c>
      <c r="K211" s="45">
        <v>0</v>
      </c>
      <c r="L211" s="7"/>
    </row>
    <row r="212" spans="1:12" ht="15" customHeight="1" outlineLevel="4" x14ac:dyDescent="0.2">
      <c r="A212" s="6" t="s">
        <v>363</v>
      </c>
      <c r="B212" s="6" t="s">
        <v>384</v>
      </c>
      <c r="C212" s="76" t="str">
        <f t="shared" si="10"/>
        <v>7.2</v>
      </c>
      <c r="D212" s="44" t="s">
        <v>380</v>
      </c>
      <c r="E212" s="43" t="s">
        <v>408</v>
      </c>
      <c r="F212" s="44" t="s">
        <v>409</v>
      </c>
      <c r="G212" s="45">
        <v>48000</v>
      </c>
      <c r="H212" s="77">
        <v>48000</v>
      </c>
      <c r="I212" s="77">
        <v>0</v>
      </c>
      <c r="J212" s="77">
        <v>0</v>
      </c>
      <c r="K212" s="45">
        <v>0</v>
      </c>
      <c r="L212" s="7"/>
    </row>
    <row r="213" spans="1:12" ht="15" customHeight="1" outlineLevel="4" x14ac:dyDescent="0.2">
      <c r="A213" s="6" t="s">
        <v>363</v>
      </c>
      <c r="B213" s="6" t="s">
        <v>384</v>
      </c>
      <c r="C213" s="76" t="str">
        <f t="shared" si="10"/>
        <v>7.2</v>
      </c>
      <c r="D213" s="44" t="s">
        <v>380</v>
      </c>
      <c r="E213" s="43" t="s">
        <v>410</v>
      </c>
      <c r="F213" s="44" t="s">
        <v>411</v>
      </c>
      <c r="G213" s="45">
        <v>30000</v>
      </c>
      <c r="H213" s="77">
        <v>0</v>
      </c>
      <c r="I213" s="77">
        <v>0</v>
      </c>
      <c r="J213" s="77">
        <v>30000</v>
      </c>
      <c r="K213" s="45">
        <v>0</v>
      </c>
      <c r="L213" s="7"/>
    </row>
    <row r="214" spans="1:12" ht="15" customHeight="1" outlineLevel="4" x14ac:dyDescent="0.2">
      <c r="A214" s="6" t="s">
        <v>363</v>
      </c>
      <c r="B214" s="6" t="s">
        <v>384</v>
      </c>
      <c r="C214" s="76" t="str">
        <f t="shared" si="10"/>
        <v>7.2</v>
      </c>
      <c r="D214" s="44" t="s">
        <v>412</v>
      </c>
      <c r="E214" s="43" t="s">
        <v>413</v>
      </c>
      <c r="F214" s="44" t="s">
        <v>414</v>
      </c>
      <c r="G214" s="45">
        <v>625500</v>
      </c>
      <c r="H214" s="77">
        <v>0</v>
      </c>
      <c r="I214" s="77">
        <v>625500</v>
      </c>
      <c r="J214" s="77">
        <v>0</v>
      </c>
      <c r="K214" s="45">
        <v>0</v>
      </c>
      <c r="L214" s="7"/>
    </row>
    <row r="215" spans="1:12" ht="15" customHeight="1" outlineLevel="4" x14ac:dyDescent="0.2">
      <c r="A215" s="6" t="s">
        <v>363</v>
      </c>
      <c r="B215" s="6" t="s">
        <v>384</v>
      </c>
      <c r="C215" s="76" t="str">
        <f t="shared" si="10"/>
        <v>7.2</v>
      </c>
      <c r="D215" s="44" t="s">
        <v>337</v>
      </c>
      <c r="E215" s="43" t="s">
        <v>415</v>
      </c>
      <c r="F215" s="44" t="s">
        <v>416</v>
      </c>
      <c r="G215" s="45">
        <v>1500</v>
      </c>
      <c r="H215" s="77">
        <v>1500</v>
      </c>
      <c r="I215" s="77">
        <v>0</v>
      </c>
      <c r="J215" s="77">
        <v>0</v>
      </c>
      <c r="K215" s="45">
        <v>0</v>
      </c>
      <c r="L215" s="7"/>
    </row>
    <row r="216" spans="1:12" ht="15" customHeight="1" outlineLevel="3" x14ac:dyDescent="0.2">
      <c r="A216" s="6"/>
      <c r="B216" s="10" t="s">
        <v>417</v>
      </c>
      <c r="C216" s="84" t="s">
        <v>524</v>
      </c>
      <c r="D216" s="47"/>
      <c r="E216" s="46"/>
      <c r="F216" s="47"/>
      <c r="G216" s="48">
        <f>SUBTOTAL(9,'2024'!$G$200:$G$215)</f>
        <v>8770328.2599999998</v>
      </c>
      <c r="H216" s="49">
        <f>SUBTOTAL(9,'2024'!$H$200:$H$215)</f>
        <v>7594828.2599999998</v>
      </c>
      <c r="I216" s="49">
        <f>SUBTOTAL(9,'2024'!$I$200:$I$215)</f>
        <v>625500</v>
      </c>
      <c r="J216" s="49">
        <f>SUBTOTAL(9,'2024'!$J$200:$J$215)</f>
        <v>550000</v>
      </c>
      <c r="K216" s="48">
        <f>SUBTOTAL(9,'2024'!$K$200:$K$215)</f>
        <v>0</v>
      </c>
      <c r="L216" s="7"/>
    </row>
    <row r="217" spans="1:12" ht="15" customHeight="1" outlineLevel="3" x14ac:dyDescent="0.2">
      <c r="A217" s="6"/>
      <c r="B217" s="10"/>
      <c r="C217" s="87"/>
      <c r="D217" s="44"/>
      <c r="E217" s="43"/>
      <c r="F217" s="44"/>
      <c r="G217" s="50"/>
      <c r="H217" s="51"/>
      <c r="I217" s="51"/>
      <c r="J217" s="51"/>
      <c r="K217" s="50"/>
      <c r="L217" s="7"/>
    </row>
    <row r="218" spans="1:12" ht="15" customHeight="1" outlineLevel="2" x14ac:dyDescent="0.2">
      <c r="A218" s="10" t="s">
        <v>418</v>
      </c>
      <c r="B218" s="10"/>
      <c r="C218" s="82" t="s">
        <v>521</v>
      </c>
      <c r="D218" s="57"/>
      <c r="E218" s="53"/>
      <c r="F218" s="54"/>
      <c r="G218" s="55">
        <f>SUBTOTAL(9,'2024'!$G$191:$G$216)</f>
        <v>9265387.7100000009</v>
      </c>
      <c r="H218" s="56">
        <f>SUBTOTAL(9,'2024'!$H$191:$H$216)</f>
        <v>8079887.71</v>
      </c>
      <c r="I218" s="56">
        <f>SUBTOTAL(9,'2024'!$I$191:$I$216)</f>
        <v>625500</v>
      </c>
      <c r="J218" s="56">
        <f>SUBTOTAL(9,'2024'!$J$191:$J$216)</f>
        <v>558000</v>
      </c>
      <c r="K218" s="55">
        <f>SUBTOTAL(9,'2024'!$K$191:$K$216)</f>
        <v>2000</v>
      </c>
      <c r="L218" s="7"/>
    </row>
    <row r="219" spans="1:12" s="60" customFormat="1" ht="15" customHeight="1" outlineLevel="2" x14ac:dyDescent="0.2">
      <c r="A219" s="65"/>
      <c r="B219" s="65"/>
      <c r="C219" s="88"/>
      <c r="D219" s="67"/>
      <c r="E219" s="66"/>
      <c r="F219" s="68"/>
      <c r="G219" s="70"/>
      <c r="H219" s="69"/>
      <c r="I219" s="69"/>
      <c r="J219" s="69"/>
      <c r="K219" s="70"/>
      <c r="L219" s="64"/>
    </row>
    <row r="220" spans="1:12" ht="15" customHeight="1" outlineLevel="1" x14ac:dyDescent="0.2">
      <c r="A220" s="10"/>
      <c r="C220" s="91" t="s">
        <v>420</v>
      </c>
      <c r="D220" s="89"/>
      <c r="E220" s="90"/>
      <c r="F220" s="89"/>
      <c r="G220" s="92">
        <f>SUBTOTAL(9,'2024'!$G$6:$G$218)</f>
        <v>109903300.14999999</v>
      </c>
      <c r="H220" s="93">
        <f>SUBTOTAL(9,'2024'!$H$6:$H$218)</f>
        <v>90200356.25</v>
      </c>
      <c r="I220" s="93">
        <f>SUBTOTAL(9,'2024'!$I$6:$I$218)</f>
        <v>4779792.8599999994</v>
      </c>
      <c r="J220" s="93">
        <f>SUBTOTAL(9,'2024'!$J$6:$J$218)</f>
        <v>9939945.7599999998</v>
      </c>
      <c r="K220" s="92">
        <f>SUBTOTAL(9,'2024'!$K$6:$K$218)</f>
        <v>4983205.28</v>
      </c>
      <c r="L220" s="7"/>
    </row>
    <row r="221" spans="1:12" x14ac:dyDescent="0.2">
      <c r="A221" s="6"/>
      <c r="B221" s="10"/>
      <c r="C221" s="10"/>
      <c r="D221" s="41"/>
      <c r="E221" s="6"/>
      <c r="F221" s="9"/>
      <c r="G221" s="14"/>
      <c r="H221" s="15"/>
      <c r="I221" s="15"/>
      <c r="J221" s="15"/>
      <c r="K221" s="15"/>
      <c r="L221" s="11"/>
    </row>
    <row r="222" spans="1:12" outlineLevel="1" x14ac:dyDescent="0.2">
      <c r="A222" s="6"/>
      <c r="B222" s="6"/>
      <c r="C222" s="6"/>
      <c r="D222" s="9"/>
      <c r="E222" s="6"/>
      <c r="F222" s="9"/>
      <c r="G222" s="14"/>
      <c r="H222" s="14"/>
      <c r="I222" s="14"/>
      <c r="J222" s="14"/>
      <c r="K222" s="14"/>
      <c r="L222" s="7"/>
    </row>
    <row r="223" spans="1:12" outlineLevel="1" x14ac:dyDescent="0.2">
      <c r="A223" s="6"/>
      <c r="B223" s="6"/>
      <c r="C223" s="6"/>
      <c r="D223" s="9"/>
      <c r="E223" s="6"/>
      <c r="F223" s="9"/>
      <c r="G223" s="14"/>
      <c r="H223" s="14"/>
      <c r="I223" s="14"/>
      <c r="J223" s="14"/>
      <c r="K223" s="14"/>
      <c r="L223" s="7"/>
    </row>
    <row r="224" spans="1:12" x14ac:dyDescent="0.2">
      <c r="A224" s="6"/>
      <c r="B224" s="10"/>
      <c r="C224" s="10"/>
      <c r="D224" s="41"/>
      <c r="E224" s="6"/>
      <c r="F224" s="9"/>
      <c r="G224" s="14"/>
      <c r="H224" s="15"/>
      <c r="I224" s="15"/>
      <c r="J224" s="15"/>
      <c r="K224" s="15"/>
      <c r="L224" s="11"/>
    </row>
    <row r="225" spans="1:12" x14ac:dyDescent="0.2">
      <c r="A225" s="10"/>
      <c r="B225" s="10"/>
      <c r="C225" s="10"/>
      <c r="D225" s="41"/>
      <c r="E225" s="6"/>
      <c r="F225" s="9"/>
      <c r="G225" s="14"/>
      <c r="H225" s="15"/>
      <c r="I225" s="15"/>
      <c r="J225" s="15"/>
      <c r="K225" s="15"/>
      <c r="L225" s="11"/>
    </row>
    <row r="226" spans="1:12" x14ac:dyDescent="0.2">
      <c r="A226" s="10"/>
      <c r="B226" s="10"/>
      <c r="C226" s="10"/>
      <c r="D226" s="9"/>
      <c r="E226" s="6"/>
      <c r="F226" s="9"/>
      <c r="G226" s="14"/>
      <c r="H226" s="15"/>
      <c r="I226" s="15"/>
      <c r="J226" s="15"/>
      <c r="K226" s="15"/>
      <c r="L226" s="11"/>
    </row>
    <row r="227" spans="1:12" x14ac:dyDescent="0.2">
      <c r="A227" s="10"/>
      <c r="B227" s="10"/>
      <c r="C227" s="10"/>
      <c r="D227" s="41"/>
      <c r="E227" s="6"/>
      <c r="F227" s="9"/>
      <c r="G227" s="14"/>
      <c r="H227" s="15"/>
      <c r="I227" s="15"/>
      <c r="J227" s="15"/>
      <c r="K227" s="15"/>
      <c r="L227" s="11"/>
    </row>
    <row r="228" spans="1:12" outlineLevel="2" x14ac:dyDescent="0.2">
      <c r="A228" s="6"/>
      <c r="B228" s="6"/>
      <c r="C228" s="6"/>
      <c r="D228" s="9"/>
      <c r="E228" s="6"/>
      <c r="F228" s="9"/>
      <c r="G228" s="14"/>
      <c r="H228" s="14"/>
      <c r="I228" s="14"/>
      <c r="J228" s="14"/>
      <c r="K228" s="14"/>
      <c r="L228" s="7"/>
    </row>
    <row r="229" spans="1:12" outlineLevel="2" x14ac:dyDescent="0.2">
      <c r="A229" s="6"/>
      <c r="B229" s="6"/>
      <c r="C229" s="6"/>
      <c r="D229" s="9"/>
      <c r="E229" s="6"/>
      <c r="F229" s="9"/>
      <c r="G229" s="14"/>
      <c r="H229" s="14"/>
      <c r="I229" s="14"/>
      <c r="J229" s="14"/>
      <c r="K229" s="14"/>
      <c r="L229" s="7"/>
    </row>
    <row r="230" spans="1:12" outlineLevel="2" x14ac:dyDescent="0.2">
      <c r="A230" s="6"/>
      <c r="B230" s="6"/>
      <c r="C230" s="6"/>
      <c r="D230" s="9"/>
      <c r="E230" s="6"/>
      <c r="F230" s="9"/>
      <c r="G230" s="14"/>
      <c r="H230" s="14"/>
      <c r="I230" s="14"/>
      <c r="J230" s="14"/>
      <c r="K230" s="14"/>
      <c r="L230" s="7"/>
    </row>
    <row r="231" spans="1:12" outlineLevel="2" x14ac:dyDescent="0.2">
      <c r="A231" s="6"/>
      <c r="B231" s="6"/>
      <c r="C231" s="6"/>
      <c r="D231" s="9"/>
      <c r="E231" s="6"/>
      <c r="F231" s="9"/>
      <c r="G231" s="14"/>
      <c r="H231" s="14"/>
      <c r="I231" s="14"/>
      <c r="J231" s="14"/>
      <c r="K231" s="14"/>
      <c r="L231" s="7"/>
    </row>
    <row r="232" spans="1:12" outlineLevel="1" x14ac:dyDescent="0.2">
      <c r="A232" s="6"/>
      <c r="B232" s="10"/>
      <c r="C232" s="10"/>
      <c r="D232" s="41"/>
      <c r="E232" s="6"/>
      <c r="F232" s="9"/>
      <c r="G232" s="14"/>
      <c r="H232" s="15"/>
      <c r="I232" s="15"/>
      <c r="J232" s="15"/>
      <c r="K232" s="15"/>
      <c r="L232" s="11"/>
    </row>
    <row r="233" spans="1:12" outlineLevel="2" x14ac:dyDescent="0.2">
      <c r="A233" s="6"/>
      <c r="B233" s="6"/>
      <c r="C233" s="6"/>
      <c r="D233" s="9"/>
      <c r="E233" s="6"/>
      <c r="F233" s="9"/>
      <c r="G233" s="14"/>
      <c r="H233" s="14"/>
      <c r="I233" s="14"/>
      <c r="J233" s="14"/>
      <c r="K233" s="14"/>
      <c r="L233" s="7"/>
    </row>
    <row r="234" spans="1:12" outlineLevel="2" x14ac:dyDescent="0.2">
      <c r="A234" s="6"/>
      <c r="B234" s="6"/>
      <c r="C234" s="6"/>
      <c r="D234" s="9"/>
      <c r="E234" s="6"/>
      <c r="F234" s="9"/>
      <c r="G234" s="14"/>
      <c r="H234" s="14"/>
      <c r="I234" s="14"/>
      <c r="J234" s="14"/>
      <c r="K234" s="14"/>
      <c r="L234" s="7"/>
    </row>
    <row r="235" spans="1:12" outlineLevel="2" x14ac:dyDescent="0.2">
      <c r="A235" s="6"/>
      <c r="B235" s="6"/>
      <c r="C235" s="6"/>
      <c r="D235" s="9"/>
      <c r="E235" s="6"/>
      <c r="F235" s="9"/>
      <c r="G235" s="14"/>
      <c r="H235" s="14"/>
      <c r="I235" s="14"/>
      <c r="J235" s="14"/>
      <c r="K235" s="14"/>
      <c r="L235" s="7"/>
    </row>
    <row r="236" spans="1:12" outlineLevel="2" x14ac:dyDescent="0.2">
      <c r="A236" s="6"/>
      <c r="B236" s="6"/>
      <c r="C236" s="6"/>
      <c r="D236" s="9"/>
      <c r="E236" s="6"/>
      <c r="F236" s="9"/>
      <c r="G236" s="14"/>
      <c r="H236" s="14"/>
      <c r="I236" s="14"/>
      <c r="J236" s="14"/>
      <c r="K236" s="14"/>
      <c r="L236" s="7"/>
    </row>
    <row r="237" spans="1:12" outlineLevel="2" x14ac:dyDescent="0.2">
      <c r="A237" s="6"/>
      <c r="B237" s="6"/>
      <c r="C237" s="6"/>
      <c r="D237" s="9"/>
      <c r="E237" s="6"/>
      <c r="F237" s="9"/>
      <c r="G237" s="14"/>
      <c r="H237" s="14"/>
      <c r="I237" s="14"/>
      <c r="J237" s="14"/>
      <c r="K237" s="14"/>
      <c r="L237" s="7"/>
    </row>
    <row r="238" spans="1:12" outlineLevel="1" x14ac:dyDescent="0.2">
      <c r="A238" s="6"/>
      <c r="B238" s="10"/>
      <c r="C238" s="10"/>
      <c r="D238" s="41"/>
      <c r="E238" s="6"/>
      <c r="F238" s="9"/>
      <c r="G238" s="14"/>
      <c r="H238" s="15"/>
      <c r="I238" s="15"/>
      <c r="J238" s="15"/>
      <c r="K238" s="15"/>
      <c r="L238" s="11"/>
    </row>
    <row r="239" spans="1:12" outlineLevel="2" x14ac:dyDescent="0.2">
      <c r="A239" s="6"/>
      <c r="B239" s="6"/>
      <c r="C239" s="6"/>
      <c r="D239" s="9"/>
      <c r="E239" s="6"/>
      <c r="F239" s="9"/>
      <c r="G239" s="14"/>
      <c r="H239" s="14"/>
      <c r="I239" s="14"/>
      <c r="J239" s="14"/>
      <c r="K239" s="14"/>
      <c r="L239" s="7"/>
    </row>
    <row r="240" spans="1:12" outlineLevel="2" x14ac:dyDescent="0.2">
      <c r="A240" s="6"/>
      <c r="B240" s="6"/>
      <c r="C240" s="6"/>
      <c r="D240" s="9"/>
      <c r="E240" s="6"/>
      <c r="F240" s="9"/>
      <c r="G240" s="14"/>
      <c r="H240" s="14"/>
      <c r="I240" s="14"/>
      <c r="J240" s="14"/>
      <c r="K240" s="14"/>
      <c r="L240" s="7"/>
    </row>
    <row r="241" spans="1:12" outlineLevel="2" x14ac:dyDescent="0.2">
      <c r="A241" s="6"/>
      <c r="B241" s="6"/>
      <c r="C241" s="6"/>
      <c r="D241" s="9"/>
      <c r="E241" s="6"/>
      <c r="F241" s="9"/>
      <c r="G241" s="14"/>
      <c r="H241" s="14"/>
      <c r="I241" s="14"/>
      <c r="J241" s="14"/>
      <c r="K241" s="14"/>
      <c r="L241" s="7"/>
    </row>
    <row r="242" spans="1:12" outlineLevel="2" x14ac:dyDescent="0.2">
      <c r="A242" s="6"/>
      <c r="B242" s="6"/>
      <c r="C242" s="6"/>
      <c r="D242" s="9"/>
      <c r="E242" s="6"/>
      <c r="F242" s="9"/>
      <c r="G242" s="14"/>
      <c r="H242" s="14"/>
      <c r="I242" s="14"/>
      <c r="J242" s="14"/>
      <c r="K242" s="14"/>
      <c r="L242" s="7"/>
    </row>
    <row r="243" spans="1:12" outlineLevel="2" x14ac:dyDescent="0.2">
      <c r="A243" s="6"/>
      <c r="B243" s="6"/>
      <c r="C243" s="6"/>
      <c r="D243" s="9"/>
      <c r="E243" s="6"/>
      <c r="F243" s="9"/>
      <c r="G243" s="14"/>
      <c r="H243" s="14"/>
      <c r="I243" s="14"/>
      <c r="J243" s="14"/>
      <c r="K243" s="14"/>
      <c r="L243" s="7"/>
    </row>
    <row r="244" spans="1:12" outlineLevel="2" x14ac:dyDescent="0.2">
      <c r="A244" s="6"/>
      <c r="B244" s="6"/>
      <c r="C244" s="6"/>
      <c r="D244" s="9"/>
      <c r="E244" s="6"/>
      <c r="F244" s="9"/>
      <c r="G244" s="14"/>
      <c r="H244" s="14"/>
      <c r="I244" s="14"/>
      <c r="J244" s="14"/>
      <c r="K244" s="14"/>
      <c r="L244" s="7"/>
    </row>
    <row r="245" spans="1:12" outlineLevel="2" x14ac:dyDescent="0.2">
      <c r="A245" s="6"/>
      <c r="B245" s="6"/>
      <c r="C245" s="6"/>
      <c r="D245" s="9"/>
      <c r="E245" s="6"/>
      <c r="F245" s="9"/>
      <c r="G245" s="14"/>
      <c r="H245" s="14"/>
      <c r="I245" s="14"/>
      <c r="J245" s="14"/>
      <c r="K245" s="14"/>
      <c r="L245" s="7"/>
    </row>
    <row r="246" spans="1:12" outlineLevel="2" x14ac:dyDescent="0.2">
      <c r="A246" s="6"/>
      <c r="B246" s="6"/>
      <c r="C246" s="6"/>
      <c r="D246" s="9"/>
      <c r="E246" s="6"/>
      <c r="F246" s="9"/>
      <c r="G246" s="14"/>
      <c r="H246" s="14"/>
      <c r="I246" s="14"/>
      <c r="J246" s="14"/>
      <c r="K246" s="14"/>
      <c r="L246" s="7"/>
    </row>
    <row r="247" spans="1:12" outlineLevel="1" x14ac:dyDescent="0.2">
      <c r="A247" s="6"/>
      <c r="B247" s="10"/>
      <c r="C247" s="10"/>
      <c r="D247" s="41"/>
      <c r="E247" s="6"/>
      <c r="F247" s="9"/>
      <c r="G247" s="14"/>
      <c r="H247" s="15"/>
      <c r="I247" s="15"/>
      <c r="J247" s="15"/>
      <c r="K247" s="15"/>
      <c r="L247" s="11"/>
    </row>
    <row r="248" spans="1:12" outlineLevel="2" x14ac:dyDescent="0.2">
      <c r="A248" s="6"/>
      <c r="B248" s="6"/>
      <c r="C248" s="6"/>
      <c r="D248" s="9"/>
      <c r="E248" s="6"/>
      <c r="F248" s="9"/>
      <c r="G248" s="14"/>
      <c r="H248" s="14"/>
      <c r="I248" s="14"/>
      <c r="J248" s="14"/>
      <c r="K248" s="14"/>
      <c r="L248" s="7"/>
    </row>
    <row r="249" spans="1:12" outlineLevel="1" x14ac:dyDescent="0.2">
      <c r="A249" s="6"/>
      <c r="B249" s="10"/>
      <c r="C249" s="10"/>
      <c r="D249" s="41"/>
      <c r="E249" s="6"/>
      <c r="F249" s="9"/>
      <c r="G249" s="14"/>
      <c r="H249" s="15"/>
      <c r="I249" s="15"/>
      <c r="J249" s="15"/>
      <c r="K249" s="15"/>
      <c r="L249" s="11"/>
    </row>
    <row r="250" spans="1:12" x14ac:dyDescent="0.2">
      <c r="A250" s="10"/>
      <c r="B250" s="10"/>
      <c r="C250" s="10"/>
      <c r="D250" s="41"/>
      <c r="E250" s="6"/>
      <c r="F250" s="9"/>
      <c r="G250" s="14"/>
      <c r="H250" s="15"/>
      <c r="I250" s="15"/>
      <c r="J250" s="15"/>
      <c r="K250" s="15"/>
      <c r="L250" s="11"/>
    </row>
    <row r="251" spans="1:12" x14ac:dyDescent="0.2">
      <c r="A251" s="10"/>
      <c r="B251" s="10"/>
      <c r="C251" s="10"/>
      <c r="D251" s="9"/>
      <c r="E251" s="6"/>
      <c r="F251" s="9"/>
      <c r="G251" s="14"/>
      <c r="H251" s="15"/>
      <c r="I251" s="15"/>
      <c r="J251" s="15"/>
      <c r="K251" s="15"/>
      <c r="L251" s="11"/>
    </row>
    <row r="252" spans="1:12" x14ac:dyDescent="0.2">
      <c r="A252" s="10"/>
      <c r="B252" s="10"/>
      <c r="C252" s="10"/>
      <c r="D252" s="41"/>
      <c r="E252" s="6"/>
      <c r="F252" s="9"/>
      <c r="G252" s="14"/>
      <c r="H252" s="15"/>
      <c r="I252" s="15"/>
      <c r="J252" s="15"/>
      <c r="K252" s="15"/>
      <c r="L252" s="11"/>
    </row>
    <row r="253" spans="1:12" outlineLevel="2" x14ac:dyDescent="0.2">
      <c r="A253" s="6"/>
      <c r="B253" s="6"/>
      <c r="C253" s="6"/>
      <c r="D253" s="9"/>
      <c r="E253" s="6"/>
      <c r="F253" s="9"/>
      <c r="G253" s="14"/>
      <c r="H253" s="14"/>
      <c r="I253" s="14"/>
      <c r="J253" s="14"/>
      <c r="K253" s="14"/>
      <c r="L253" s="7"/>
    </row>
    <row r="254" spans="1:12" outlineLevel="2" x14ac:dyDescent="0.2">
      <c r="A254" s="6"/>
      <c r="B254" s="6"/>
      <c r="C254" s="6"/>
      <c r="D254" s="9"/>
      <c r="E254" s="6"/>
      <c r="F254" s="9"/>
      <c r="G254" s="14"/>
      <c r="H254" s="14"/>
      <c r="I254" s="14"/>
      <c r="J254" s="14"/>
      <c r="K254" s="14"/>
      <c r="L254" s="7"/>
    </row>
    <row r="255" spans="1:12" outlineLevel="1" x14ac:dyDescent="0.2">
      <c r="A255" s="6"/>
      <c r="B255" s="10"/>
      <c r="C255" s="10"/>
      <c r="D255" s="41"/>
      <c r="E255" s="6"/>
      <c r="F255" s="9"/>
      <c r="G255" s="14"/>
      <c r="H255" s="15"/>
      <c r="I255" s="15"/>
      <c r="J255" s="15"/>
      <c r="K255" s="15"/>
      <c r="L255" s="11"/>
    </row>
    <row r="256" spans="1:12" outlineLevel="2" x14ac:dyDescent="0.2">
      <c r="A256" s="6"/>
      <c r="B256" s="6"/>
      <c r="C256" s="6"/>
      <c r="D256" s="9"/>
      <c r="E256" s="6"/>
      <c r="F256" s="9"/>
      <c r="G256" s="14"/>
      <c r="H256" s="14"/>
      <c r="I256" s="14"/>
      <c r="J256" s="14"/>
      <c r="K256" s="14"/>
      <c r="L256" s="7"/>
    </row>
    <row r="257" spans="1:12" outlineLevel="1" x14ac:dyDescent="0.2">
      <c r="A257" s="6"/>
      <c r="B257" s="10"/>
      <c r="C257" s="10"/>
      <c r="D257" s="41"/>
      <c r="E257" s="6"/>
      <c r="F257" s="9"/>
      <c r="G257" s="14"/>
      <c r="H257" s="15"/>
      <c r="I257" s="15"/>
      <c r="J257" s="15"/>
      <c r="K257" s="15"/>
      <c r="L257" s="11"/>
    </row>
    <row r="258" spans="1:12" x14ac:dyDescent="0.2">
      <c r="A258" s="10"/>
      <c r="B258" s="10"/>
      <c r="C258" s="10"/>
      <c r="D258" s="41"/>
      <c r="E258" s="6"/>
      <c r="F258" s="9"/>
      <c r="G258" s="14"/>
      <c r="H258" s="15"/>
      <c r="I258" s="15"/>
      <c r="J258" s="15"/>
      <c r="K258" s="15"/>
      <c r="L258" s="11"/>
    </row>
    <row r="259" spans="1:12" x14ac:dyDescent="0.2">
      <c r="A259" s="10"/>
      <c r="B259" s="10"/>
      <c r="C259" s="10"/>
      <c r="D259" s="9"/>
      <c r="E259" s="6"/>
      <c r="F259" s="9"/>
      <c r="G259" s="14"/>
      <c r="H259" s="15"/>
      <c r="I259" s="15"/>
      <c r="J259" s="15"/>
      <c r="K259" s="15"/>
      <c r="L259" s="11"/>
    </row>
    <row r="260" spans="1:12" x14ac:dyDescent="0.2">
      <c r="A260" s="10"/>
      <c r="B260" s="10"/>
      <c r="C260" s="10"/>
      <c r="D260" s="41"/>
      <c r="E260" s="6"/>
      <c r="F260" s="9"/>
      <c r="G260" s="14"/>
      <c r="H260" s="15"/>
      <c r="I260" s="15"/>
      <c r="J260" s="15"/>
      <c r="K260" s="15"/>
      <c r="L260" s="11"/>
    </row>
    <row r="261" spans="1:12" outlineLevel="2" x14ac:dyDescent="0.2">
      <c r="A261" s="6"/>
      <c r="B261" s="6"/>
      <c r="C261" s="6"/>
      <c r="D261" s="9"/>
      <c r="E261" s="6"/>
      <c r="F261" s="9"/>
      <c r="G261" s="14"/>
      <c r="H261" s="14"/>
      <c r="I261" s="14"/>
      <c r="J261" s="14"/>
      <c r="K261" s="14"/>
      <c r="L261" s="7"/>
    </row>
    <row r="262" spans="1:12" outlineLevel="2" x14ac:dyDescent="0.2">
      <c r="A262" s="6"/>
      <c r="B262" s="6"/>
      <c r="C262" s="6"/>
      <c r="D262" s="9"/>
      <c r="E262" s="6"/>
      <c r="F262" s="9"/>
      <c r="G262" s="14"/>
      <c r="H262" s="14"/>
      <c r="I262" s="14"/>
      <c r="J262" s="14"/>
      <c r="K262" s="14"/>
      <c r="L262" s="7"/>
    </row>
    <row r="263" spans="1:12" outlineLevel="2" x14ac:dyDescent="0.2">
      <c r="A263" s="6"/>
      <c r="B263" s="6"/>
      <c r="C263" s="6"/>
      <c r="D263" s="9"/>
      <c r="E263" s="6"/>
      <c r="F263" s="9"/>
      <c r="G263" s="14"/>
      <c r="H263" s="14"/>
      <c r="I263" s="14"/>
      <c r="J263" s="14"/>
      <c r="K263" s="14"/>
      <c r="L263" s="7"/>
    </row>
    <row r="264" spans="1:12" outlineLevel="2" x14ac:dyDescent="0.2">
      <c r="A264" s="6"/>
      <c r="B264" s="6"/>
      <c r="C264" s="6"/>
      <c r="D264" s="9"/>
      <c r="E264" s="6"/>
      <c r="F264" s="9"/>
      <c r="G264" s="14"/>
      <c r="H264" s="14"/>
      <c r="I264" s="14"/>
      <c r="J264" s="14"/>
      <c r="K264" s="14"/>
      <c r="L264" s="7"/>
    </row>
    <row r="265" spans="1:12" outlineLevel="2" x14ac:dyDescent="0.2">
      <c r="A265" s="6"/>
      <c r="B265" s="6"/>
      <c r="C265" s="6"/>
      <c r="D265" s="9"/>
      <c r="E265" s="6"/>
      <c r="F265" s="9"/>
      <c r="G265" s="14"/>
      <c r="H265" s="14"/>
      <c r="I265" s="14"/>
      <c r="J265" s="14"/>
      <c r="K265" s="14"/>
      <c r="L265" s="7"/>
    </row>
    <row r="266" spans="1:12" outlineLevel="2" x14ac:dyDescent="0.2">
      <c r="A266" s="6"/>
      <c r="B266" s="6"/>
      <c r="C266" s="6"/>
      <c r="D266" s="9"/>
      <c r="E266" s="6"/>
      <c r="F266" s="9"/>
      <c r="G266" s="14"/>
      <c r="H266" s="14"/>
      <c r="I266" s="14"/>
      <c r="J266" s="14"/>
      <c r="K266" s="14"/>
      <c r="L266" s="7"/>
    </row>
    <row r="267" spans="1:12" outlineLevel="2" x14ac:dyDescent="0.2">
      <c r="A267" s="6"/>
      <c r="B267" s="6"/>
      <c r="C267" s="6"/>
      <c r="D267" s="9"/>
      <c r="E267" s="6"/>
      <c r="F267" s="9"/>
      <c r="G267" s="14"/>
      <c r="H267" s="14"/>
      <c r="I267" s="14"/>
      <c r="J267" s="14"/>
      <c r="K267" s="14"/>
      <c r="L267" s="7"/>
    </row>
    <row r="268" spans="1:12" outlineLevel="2" x14ac:dyDescent="0.2">
      <c r="A268" s="6"/>
      <c r="B268" s="6"/>
      <c r="C268" s="6"/>
      <c r="D268" s="9"/>
      <c r="E268" s="6"/>
      <c r="F268" s="9"/>
      <c r="G268" s="14"/>
      <c r="H268" s="14"/>
      <c r="I268" s="14"/>
      <c r="J268" s="14"/>
      <c r="K268" s="14"/>
      <c r="L268" s="7"/>
    </row>
    <row r="269" spans="1:12" outlineLevel="1" x14ac:dyDescent="0.2">
      <c r="A269" s="6"/>
      <c r="B269" s="10"/>
      <c r="C269" s="10"/>
      <c r="D269" s="41"/>
      <c r="E269" s="6"/>
      <c r="F269" s="9"/>
      <c r="G269" s="14"/>
      <c r="H269" s="15"/>
      <c r="I269" s="15"/>
      <c r="J269" s="15"/>
      <c r="K269" s="15"/>
      <c r="L269" s="11"/>
    </row>
    <row r="270" spans="1:12" outlineLevel="2" x14ac:dyDescent="0.2">
      <c r="A270" s="6"/>
      <c r="B270" s="6"/>
      <c r="C270" s="6"/>
      <c r="D270" s="9"/>
      <c r="E270" s="6"/>
      <c r="F270" s="9"/>
      <c r="G270" s="14"/>
      <c r="H270" s="14"/>
      <c r="I270" s="14"/>
      <c r="J270" s="14"/>
      <c r="K270" s="14"/>
      <c r="L270" s="7"/>
    </row>
    <row r="271" spans="1:12" outlineLevel="2" x14ac:dyDescent="0.2">
      <c r="A271" s="6"/>
      <c r="B271" s="6"/>
      <c r="C271" s="6"/>
      <c r="D271" s="9"/>
      <c r="E271" s="6"/>
      <c r="F271" s="9"/>
      <c r="G271" s="14"/>
      <c r="H271" s="14"/>
      <c r="I271" s="14"/>
      <c r="J271" s="14"/>
      <c r="K271" s="14"/>
      <c r="L271" s="7"/>
    </row>
    <row r="272" spans="1:12" outlineLevel="2" x14ac:dyDescent="0.2">
      <c r="A272" s="6"/>
      <c r="B272" s="6"/>
      <c r="C272" s="6"/>
      <c r="D272" s="9"/>
      <c r="E272" s="6"/>
      <c r="F272" s="9"/>
      <c r="G272" s="14"/>
      <c r="H272" s="14"/>
      <c r="I272" s="14"/>
      <c r="J272" s="14"/>
      <c r="K272" s="14"/>
      <c r="L272" s="7"/>
    </row>
    <row r="273" spans="1:12" outlineLevel="2" x14ac:dyDescent="0.2">
      <c r="A273" s="6"/>
      <c r="B273" s="6"/>
      <c r="C273" s="6"/>
      <c r="D273" s="9"/>
      <c r="E273" s="6"/>
      <c r="F273" s="9"/>
      <c r="G273" s="14"/>
      <c r="H273" s="14"/>
      <c r="I273" s="14"/>
      <c r="J273" s="14"/>
      <c r="K273" s="14"/>
      <c r="L273" s="7"/>
    </row>
    <row r="274" spans="1:12" outlineLevel="2" x14ac:dyDescent="0.2">
      <c r="A274" s="6"/>
      <c r="B274" s="6"/>
      <c r="C274" s="6"/>
      <c r="D274" s="9"/>
      <c r="E274" s="6"/>
      <c r="F274" s="9"/>
      <c r="G274" s="14"/>
      <c r="H274" s="14"/>
      <c r="I274" s="14"/>
      <c r="J274" s="14"/>
      <c r="K274" s="14"/>
      <c r="L274" s="7"/>
    </row>
    <row r="275" spans="1:12" outlineLevel="2" x14ac:dyDescent="0.2">
      <c r="A275" s="6"/>
      <c r="B275" s="6"/>
      <c r="C275" s="6"/>
      <c r="D275" s="9"/>
      <c r="E275" s="6"/>
      <c r="F275" s="9"/>
      <c r="G275" s="14"/>
      <c r="H275" s="14"/>
      <c r="I275" s="14"/>
      <c r="J275" s="14"/>
      <c r="K275" s="14"/>
      <c r="L275" s="7"/>
    </row>
    <row r="276" spans="1:12" outlineLevel="2" x14ac:dyDescent="0.2">
      <c r="A276" s="6"/>
      <c r="B276" s="6"/>
      <c r="C276" s="6"/>
      <c r="D276" s="9"/>
      <c r="E276" s="6"/>
      <c r="F276" s="9"/>
      <c r="G276" s="14"/>
      <c r="H276" s="14"/>
      <c r="I276" s="14"/>
      <c r="J276" s="14"/>
      <c r="K276" s="14"/>
      <c r="L276" s="7"/>
    </row>
    <row r="277" spans="1:12" outlineLevel="2" x14ac:dyDescent="0.2">
      <c r="A277" s="6"/>
      <c r="B277" s="6"/>
      <c r="C277" s="6"/>
      <c r="D277" s="9"/>
      <c r="E277" s="6"/>
      <c r="F277" s="9"/>
      <c r="G277" s="14"/>
      <c r="H277" s="14"/>
      <c r="I277" s="14"/>
      <c r="J277" s="14"/>
      <c r="K277" s="14"/>
      <c r="L277" s="7"/>
    </row>
    <row r="278" spans="1:12" outlineLevel="2" x14ac:dyDescent="0.2">
      <c r="A278" s="6"/>
      <c r="B278" s="6"/>
      <c r="C278" s="6"/>
      <c r="D278" s="9"/>
      <c r="E278" s="6"/>
      <c r="F278" s="9"/>
      <c r="G278" s="14"/>
      <c r="H278" s="14"/>
      <c r="I278" s="14"/>
      <c r="J278" s="14"/>
      <c r="K278" s="14"/>
      <c r="L278" s="7"/>
    </row>
    <row r="279" spans="1:12" outlineLevel="2" x14ac:dyDescent="0.2">
      <c r="A279" s="6"/>
      <c r="B279" s="6"/>
      <c r="C279" s="6"/>
      <c r="D279" s="9"/>
      <c r="E279" s="6"/>
      <c r="F279" s="9"/>
      <c r="G279" s="14"/>
      <c r="H279" s="14"/>
      <c r="I279" s="14"/>
      <c r="J279" s="14"/>
      <c r="K279" s="14"/>
      <c r="L279" s="7"/>
    </row>
    <row r="280" spans="1:12" outlineLevel="2" x14ac:dyDescent="0.2">
      <c r="A280" s="6"/>
      <c r="B280" s="6"/>
      <c r="C280" s="6"/>
      <c r="D280" s="9"/>
      <c r="E280" s="6"/>
      <c r="F280" s="9"/>
      <c r="G280" s="14"/>
      <c r="H280" s="14"/>
      <c r="I280" s="14"/>
      <c r="J280" s="14"/>
      <c r="K280" s="14"/>
      <c r="L280" s="7"/>
    </row>
    <row r="281" spans="1:12" outlineLevel="2" x14ac:dyDescent="0.2">
      <c r="A281" s="6"/>
      <c r="B281" s="6"/>
      <c r="C281" s="6"/>
      <c r="D281" s="9"/>
      <c r="E281" s="6"/>
      <c r="F281" s="9"/>
      <c r="G281" s="14"/>
      <c r="H281" s="14"/>
      <c r="I281" s="14"/>
      <c r="J281" s="14"/>
      <c r="K281" s="14"/>
      <c r="L281" s="7"/>
    </row>
    <row r="282" spans="1:12" outlineLevel="2" x14ac:dyDescent="0.2">
      <c r="A282" s="6"/>
      <c r="B282" s="6"/>
      <c r="C282" s="6"/>
      <c r="D282" s="9"/>
      <c r="E282" s="6"/>
      <c r="F282" s="9"/>
      <c r="G282" s="14"/>
      <c r="H282" s="14"/>
      <c r="I282" s="14"/>
      <c r="J282" s="14"/>
      <c r="K282" s="14"/>
      <c r="L282" s="7"/>
    </row>
    <row r="283" spans="1:12" outlineLevel="2" x14ac:dyDescent="0.2">
      <c r="A283" s="6"/>
      <c r="B283" s="6"/>
      <c r="C283" s="6"/>
      <c r="D283" s="9"/>
      <c r="E283" s="6"/>
      <c r="F283" s="9"/>
      <c r="G283" s="14"/>
      <c r="H283" s="14"/>
      <c r="I283" s="14"/>
      <c r="J283" s="14"/>
      <c r="K283" s="14"/>
      <c r="L283" s="7"/>
    </row>
    <row r="284" spans="1:12" outlineLevel="2" x14ac:dyDescent="0.2">
      <c r="A284" s="6"/>
      <c r="B284" s="6"/>
      <c r="C284" s="6"/>
      <c r="D284" s="9"/>
      <c r="E284" s="6"/>
      <c r="F284" s="9"/>
      <c r="G284" s="14"/>
      <c r="H284" s="14"/>
      <c r="I284" s="14"/>
      <c r="J284" s="14"/>
      <c r="K284" s="14"/>
      <c r="L284" s="7"/>
    </row>
    <row r="285" spans="1:12" outlineLevel="2" x14ac:dyDescent="0.2">
      <c r="A285" s="6"/>
      <c r="B285" s="6"/>
      <c r="C285" s="6"/>
      <c r="D285" s="9"/>
      <c r="E285" s="6"/>
      <c r="F285" s="9"/>
      <c r="G285" s="14"/>
      <c r="H285" s="14"/>
      <c r="I285" s="14"/>
      <c r="J285" s="14"/>
      <c r="K285" s="14"/>
      <c r="L285" s="7"/>
    </row>
    <row r="286" spans="1:12" outlineLevel="1" x14ac:dyDescent="0.2">
      <c r="A286" s="6"/>
      <c r="B286" s="10"/>
      <c r="C286" s="10"/>
      <c r="D286" s="41"/>
      <c r="E286" s="6"/>
      <c r="F286" s="9"/>
      <c r="G286" s="14"/>
      <c r="H286" s="15"/>
      <c r="I286" s="15"/>
      <c r="J286" s="15"/>
      <c r="K286" s="15"/>
      <c r="L286" s="11"/>
    </row>
    <row r="287" spans="1:12" x14ac:dyDescent="0.2">
      <c r="A287" s="10"/>
      <c r="B287" s="10"/>
      <c r="C287" s="10"/>
      <c r="D287" s="41"/>
      <c r="E287" s="6"/>
      <c r="F287" s="9"/>
      <c r="G287" s="14"/>
      <c r="H287" s="15"/>
      <c r="I287" s="15"/>
      <c r="J287" s="15"/>
      <c r="K287" s="15"/>
      <c r="L287" s="11"/>
    </row>
    <row r="288" spans="1:12" x14ac:dyDescent="0.2">
      <c r="A288" s="10"/>
      <c r="B288" s="10"/>
      <c r="C288" s="10"/>
      <c r="D288" s="41"/>
      <c r="E288" s="6"/>
      <c r="F288" s="9"/>
      <c r="G288" s="14"/>
      <c r="H288" s="15"/>
      <c r="I288" s="15"/>
      <c r="J288" s="15"/>
      <c r="K288" s="15"/>
      <c r="L288" s="11"/>
    </row>
  </sheetData>
  <mergeCells count="2">
    <mergeCell ref="C1:G1"/>
    <mergeCell ref="H1:K1"/>
  </mergeCells>
  <pageMargins left="0.78740157480314965" right="0.78740157480314965" top="1.0629921259842521" bottom="1.0629921259842521" header="0.78740157480314965" footer="0.78740157480314965"/>
  <pageSetup paperSize="9" scale="80" fitToHeight="0" orientation="portrait" r:id="rId1"/>
  <headerFooter>
    <oddHeader>&amp;C&amp;"Times New Roman,Normal"&amp;12&amp;A</oddHeader>
    <oddFooter>&amp;C&amp;"Times New Roman,Normal"&amp;12Página &amp;P</oddFooter>
  </headerFooter>
  <rowBreaks count="6" manualBreakCount="6">
    <brk id="37" max="16383" man="1"/>
    <brk id="74" max="16383" man="1"/>
    <brk id="114" max="16383" man="1"/>
    <brk id="150" max="16383" man="1"/>
    <brk id="177" max="16383" man="1"/>
    <brk id="18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2023</vt:lpstr>
      <vt:lpstr>2024</vt:lpstr>
      <vt:lpstr>'2024'!Área_de_impresión</vt:lpstr>
      <vt:lpstr>'2024'!Títulos_a_imprimir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Iolanda Planes Gelonch</cp:lastModifiedBy>
  <cp:revision>48</cp:revision>
  <cp:lastPrinted>2023-12-01T13:31:17Z</cp:lastPrinted>
  <dcterms:created xsi:type="dcterms:W3CDTF">2018-12-04T13:07:28Z</dcterms:created>
  <dcterms:modified xsi:type="dcterms:W3CDTF">2023-12-01T14:08:31Z</dcterms:modified>
  <dc:language>es-ES</dc:language>
</cp:coreProperties>
</file>