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T:\F100 Gestio dels Recursos Economics\2025\F101 Pressupost 2025\10_Pressupost 2025\"/>
    </mc:Choice>
  </mc:AlternateContent>
  <xr:revisionPtr revIDLastSave="0" documentId="13_ncr:1_{A8D6E7AC-DCEC-42B7-9B74-66193B9D4A7E}" xr6:coauthVersionLast="47" xr6:coauthVersionMax="47" xr10:uidLastSave="{00000000-0000-0000-0000-000000000000}"/>
  <bookViews>
    <workbookView xWindow="11415" yWindow="3315" windowWidth="17430" windowHeight="11295" tabRatio="500" xr2:uid="{00000000-000D-0000-FFFF-FFFF00000000}"/>
  </bookViews>
  <sheets>
    <sheet name="2025" sheetId="1" r:id="rId1"/>
  </sheets>
  <definedNames>
    <definedName name="_xlnm.Print_Titles" localSheetId="0">'2025'!$1:$2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75" i="1" l="1"/>
  <c r="C113" i="1"/>
  <c r="K212" i="1" l="1"/>
  <c r="J212" i="1"/>
  <c r="I212" i="1"/>
  <c r="H212" i="1"/>
  <c r="G212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K194" i="1"/>
  <c r="J194" i="1"/>
  <c r="I194" i="1"/>
  <c r="H194" i="1"/>
  <c r="G194" i="1"/>
  <c r="C194" i="1"/>
  <c r="C193" i="1"/>
  <c r="C192" i="1"/>
  <c r="C191" i="1"/>
  <c r="C190" i="1"/>
  <c r="C189" i="1"/>
  <c r="C188" i="1"/>
  <c r="C187" i="1"/>
  <c r="C185" i="1"/>
  <c r="K181" i="1"/>
  <c r="J181" i="1"/>
  <c r="I181" i="1"/>
  <c r="H181" i="1"/>
  <c r="G181" i="1"/>
  <c r="C181" i="1"/>
  <c r="C180" i="1"/>
  <c r="C179" i="1"/>
  <c r="K178" i="1"/>
  <c r="J178" i="1"/>
  <c r="I178" i="1"/>
  <c r="H178" i="1"/>
  <c r="G178" i="1"/>
  <c r="C178" i="1"/>
  <c r="C177" i="1"/>
  <c r="C174" i="1"/>
  <c r="K171" i="1"/>
  <c r="J171" i="1"/>
  <c r="I171" i="1"/>
  <c r="H171" i="1"/>
  <c r="G171" i="1"/>
  <c r="C171" i="1"/>
  <c r="C170" i="1"/>
  <c r="C169" i="1"/>
  <c r="K168" i="1"/>
  <c r="J168" i="1"/>
  <c r="I168" i="1"/>
  <c r="H168" i="1"/>
  <c r="G168" i="1"/>
  <c r="C168" i="1"/>
  <c r="C167" i="1"/>
  <c r="C166" i="1"/>
  <c r="C165" i="1"/>
  <c r="C164" i="1"/>
  <c r="C163" i="1"/>
  <c r="K162" i="1"/>
  <c r="J162" i="1"/>
  <c r="I162" i="1"/>
  <c r="H162" i="1"/>
  <c r="G162" i="1"/>
  <c r="C162" i="1"/>
  <c r="C161" i="1"/>
  <c r="C160" i="1"/>
  <c r="C159" i="1"/>
  <c r="C158" i="1"/>
  <c r="C157" i="1"/>
  <c r="C156" i="1"/>
  <c r="C155" i="1"/>
  <c r="C154" i="1"/>
  <c r="K153" i="1"/>
  <c r="J153" i="1"/>
  <c r="I153" i="1"/>
  <c r="H153" i="1"/>
  <c r="G153" i="1"/>
  <c r="C153" i="1"/>
  <c r="C152" i="1"/>
  <c r="C151" i="1"/>
  <c r="C150" i="1"/>
  <c r="C147" i="1"/>
  <c r="K144" i="1"/>
  <c r="J144" i="1"/>
  <c r="I144" i="1"/>
  <c r="H144" i="1"/>
  <c r="G144" i="1"/>
  <c r="C144" i="1"/>
  <c r="C143" i="1"/>
  <c r="C142" i="1"/>
  <c r="C141" i="1"/>
  <c r="K140" i="1"/>
  <c r="J140" i="1"/>
  <c r="I140" i="1"/>
  <c r="H140" i="1"/>
  <c r="G140" i="1"/>
  <c r="C140" i="1"/>
  <c r="C139" i="1"/>
  <c r="C138" i="1"/>
  <c r="C137" i="1"/>
  <c r="C136" i="1"/>
  <c r="C135" i="1"/>
  <c r="C134" i="1"/>
  <c r="C133" i="1"/>
  <c r="C132" i="1"/>
  <c r="K131" i="1"/>
  <c r="J131" i="1"/>
  <c r="I131" i="1"/>
  <c r="H131" i="1"/>
  <c r="G131" i="1"/>
  <c r="C131" i="1"/>
  <c r="C130" i="1"/>
  <c r="C129" i="1"/>
  <c r="C128" i="1"/>
  <c r="C127" i="1"/>
  <c r="C126" i="1"/>
  <c r="C125" i="1"/>
  <c r="C124" i="1"/>
  <c r="C123" i="1"/>
  <c r="K122" i="1"/>
  <c r="J122" i="1"/>
  <c r="I122" i="1"/>
  <c r="H122" i="1"/>
  <c r="G122" i="1"/>
  <c r="C122" i="1"/>
  <c r="C121" i="1"/>
  <c r="C120" i="1"/>
  <c r="C119" i="1"/>
  <c r="C118" i="1"/>
  <c r="C117" i="1"/>
  <c r="C116" i="1"/>
  <c r="C115" i="1"/>
  <c r="C112" i="1"/>
  <c r="K109" i="1"/>
  <c r="J109" i="1"/>
  <c r="I109" i="1"/>
  <c r="H109" i="1"/>
  <c r="G109" i="1"/>
  <c r="C109" i="1"/>
  <c r="C108" i="1"/>
  <c r="C107" i="1"/>
  <c r="C106" i="1"/>
  <c r="C105" i="1"/>
  <c r="C104" i="1"/>
  <c r="K103" i="1"/>
  <c r="J103" i="1"/>
  <c r="I103" i="1"/>
  <c r="H103" i="1"/>
  <c r="G103" i="1"/>
  <c r="C103" i="1"/>
  <c r="C102" i="1"/>
  <c r="C101" i="1"/>
  <c r="C100" i="1"/>
  <c r="C99" i="1"/>
  <c r="C98" i="1"/>
  <c r="K97" i="1"/>
  <c r="J97" i="1"/>
  <c r="I97" i="1"/>
  <c r="H97" i="1"/>
  <c r="G97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K82" i="1"/>
  <c r="J82" i="1"/>
  <c r="I82" i="1"/>
  <c r="H82" i="1"/>
  <c r="G82" i="1"/>
  <c r="C82" i="1"/>
  <c r="C81" i="1"/>
  <c r="C80" i="1"/>
  <c r="C79" i="1"/>
  <c r="C77" i="1"/>
  <c r="C76" i="1"/>
  <c r="C73" i="1"/>
  <c r="K70" i="1"/>
  <c r="J70" i="1"/>
  <c r="I70" i="1"/>
  <c r="H70" i="1"/>
  <c r="G70" i="1"/>
  <c r="C70" i="1"/>
  <c r="C69" i="1"/>
  <c r="C68" i="1"/>
  <c r="K67" i="1"/>
  <c r="J67" i="1"/>
  <c r="I67" i="1"/>
  <c r="H67" i="1"/>
  <c r="G67" i="1"/>
  <c r="C67" i="1"/>
  <c r="C66" i="1"/>
  <c r="C65" i="1"/>
  <c r="C64" i="1"/>
  <c r="C63" i="1"/>
  <c r="C62" i="1"/>
  <c r="C61" i="1"/>
  <c r="C60" i="1"/>
  <c r="K59" i="1"/>
  <c r="J59" i="1"/>
  <c r="I59" i="1"/>
  <c r="H59" i="1"/>
  <c r="G59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K42" i="1"/>
  <c r="J42" i="1"/>
  <c r="I42" i="1"/>
  <c r="H42" i="1"/>
  <c r="G42" i="1"/>
  <c r="C42" i="1"/>
  <c r="C41" i="1"/>
  <c r="C40" i="1"/>
  <c r="C37" i="1"/>
  <c r="K34" i="1"/>
  <c r="J34" i="1"/>
  <c r="I34" i="1"/>
  <c r="H34" i="1"/>
  <c r="G34" i="1"/>
  <c r="C34" i="1"/>
  <c r="C33" i="1"/>
  <c r="C32" i="1"/>
  <c r="C31" i="1"/>
  <c r="K30" i="1"/>
  <c r="J30" i="1"/>
  <c r="I30" i="1"/>
  <c r="H30" i="1"/>
  <c r="G30" i="1"/>
  <c r="C30" i="1"/>
  <c r="C29" i="1"/>
  <c r="C28" i="1"/>
  <c r="C27" i="1"/>
  <c r="C26" i="1"/>
  <c r="C25" i="1"/>
  <c r="C24" i="1"/>
  <c r="C23" i="1"/>
  <c r="C22" i="1"/>
  <c r="K21" i="1"/>
  <c r="J21" i="1"/>
  <c r="I21" i="1"/>
  <c r="H21" i="1"/>
  <c r="G21" i="1"/>
  <c r="C21" i="1"/>
  <c r="C20" i="1"/>
  <c r="C19" i="1"/>
  <c r="C18" i="1"/>
  <c r="C17" i="1"/>
  <c r="C16" i="1"/>
  <c r="C15" i="1"/>
  <c r="C14" i="1"/>
  <c r="C13" i="1"/>
  <c r="C12" i="1"/>
  <c r="K11" i="1"/>
  <c r="J11" i="1"/>
  <c r="I11" i="1"/>
  <c r="H11" i="1"/>
  <c r="G11" i="1"/>
  <c r="C11" i="1"/>
  <c r="C10" i="1"/>
  <c r="C9" i="1"/>
  <c r="C8" i="1"/>
  <c r="C7" i="1"/>
  <c r="C6" i="1"/>
  <c r="G183" i="1" l="1"/>
  <c r="I214" i="1"/>
  <c r="J183" i="1"/>
  <c r="G214" i="1"/>
  <c r="H183" i="1"/>
  <c r="H214" i="1"/>
  <c r="K36" i="1"/>
  <c r="H146" i="1"/>
  <c r="K111" i="1"/>
  <c r="I146" i="1"/>
  <c r="I183" i="1"/>
  <c r="J146" i="1"/>
  <c r="G36" i="1"/>
  <c r="H36" i="1"/>
  <c r="K173" i="1"/>
  <c r="G111" i="1"/>
  <c r="I111" i="1"/>
  <c r="I173" i="1"/>
  <c r="I36" i="1"/>
  <c r="G72" i="1"/>
  <c r="J111" i="1"/>
  <c r="K146" i="1"/>
  <c r="J173" i="1"/>
  <c r="K214" i="1"/>
  <c r="K183" i="1"/>
  <c r="G146" i="1"/>
  <c r="I72" i="1"/>
  <c r="J72" i="1"/>
  <c r="J214" i="1"/>
  <c r="G173" i="1"/>
  <c r="H111" i="1"/>
  <c r="H173" i="1"/>
  <c r="H72" i="1"/>
  <c r="J36" i="1"/>
  <c r="K72" i="1"/>
  <c r="J216" i="1" l="1"/>
  <c r="G216" i="1"/>
  <c r="I216" i="1"/>
  <c r="H216" i="1"/>
  <c r="K216" i="1"/>
</calcChain>
</file>

<file path=xl/sharedStrings.xml><?xml version="1.0" encoding="utf-8"?>
<sst xmlns="http://schemas.openxmlformats.org/spreadsheetml/2006/main" count="730" uniqueCount="388">
  <si>
    <t>PRESSUPOST PER PROGRAMES 2025</t>
  </si>
  <si>
    <t>FINANÇAMENT</t>
  </si>
  <si>
    <t>Progr</t>
  </si>
  <si>
    <t>Unitats</t>
  </si>
  <si>
    <t>Codi
Progr.</t>
  </si>
  <si>
    <t>Descripció Programa</t>
  </si>
  <si>
    <t>Import</t>
  </si>
  <si>
    <t>Aportació UdL</t>
  </si>
  <si>
    <t>Transf. 
corrents</t>
  </si>
  <si>
    <t>Transf. 
capital</t>
  </si>
  <si>
    <t>Prestació serv. i altres ingressos</t>
  </si>
  <si>
    <t>01 Àmbit estratègic 1. Docència, aprenentatge i ocupabilitat</t>
  </si>
  <si>
    <t>0101 Eix 1. Oferta docent: racionalització, focalització, singularitat (grau, màster i doctorat)</t>
  </si>
  <si>
    <t>1001</t>
  </si>
  <si>
    <t>010101</t>
  </si>
  <si>
    <t>Vicerectorat d'Estudiants i Ocupabilitat</t>
  </si>
  <si>
    <t>1203</t>
  </si>
  <si>
    <t>010102</t>
  </si>
  <si>
    <t>Aportacions màsters oficials i retitulacions</t>
  </si>
  <si>
    <t>0501</t>
  </si>
  <si>
    <t>010104</t>
  </si>
  <si>
    <t>Programa coordinadors màsters oficials</t>
  </si>
  <si>
    <t>010105</t>
  </si>
  <si>
    <t>Programa coordinadors de titulació</t>
  </si>
  <si>
    <t>1005</t>
  </si>
  <si>
    <t>010106</t>
  </si>
  <si>
    <t>Proves d'accés</t>
  </si>
  <si>
    <t>0102 Eix 2. Model docent: flexibilitat, innovació, personalització</t>
  </si>
  <si>
    <t>010201</t>
  </si>
  <si>
    <t>Vicerectorat d'Ordenació Acadèmica i Qualitat</t>
  </si>
  <si>
    <t>010202</t>
  </si>
  <si>
    <t>Assignació Facultats i Escoles</t>
  </si>
  <si>
    <t>1600</t>
  </si>
  <si>
    <t>010203</t>
  </si>
  <si>
    <t>Assignació Departaments (45%)</t>
  </si>
  <si>
    <t>010205</t>
  </si>
  <si>
    <t>Millora objectius docència en centres</t>
  </si>
  <si>
    <t>0501/0601</t>
  </si>
  <si>
    <t>010206</t>
  </si>
  <si>
    <t>Programa de millora de la qualitat i prestigi de la docència</t>
  </si>
  <si>
    <t>010209</t>
  </si>
  <si>
    <t>Innovació docent</t>
  </si>
  <si>
    <t>010212</t>
  </si>
  <si>
    <t>Accions específiques graus-màters oficials</t>
  </si>
  <si>
    <t>0601</t>
  </si>
  <si>
    <t>010213</t>
  </si>
  <si>
    <t>Rotatori Veterinària</t>
  </si>
  <si>
    <t>0103 Eix 3. Formació contínua / LLL: públic objectiu, temàtiques, continguts, formats</t>
  </si>
  <si>
    <t>1508</t>
  </si>
  <si>
    <t>010301</t>
  </si>
  <si>
    <t>Mestratges, postgraus i cursos especialització</t>
  </si>
  <si>
    <t>010302</t>
  </si>
  <si>
    <t>Graduat Sènior en cultura, ciència i tecnologia</t>
  </si>
  <si>
    <t>010303</t>
  </si>
  <si>
    <t>Accions de docència virtual</t>
  </si>
  <si>
    <t>010304</t>
  </si>
  <si>
    <t>Activitats docents</t>
  </si>
  <si>
    <t>1008</t>
  </si>
  <si>
    <t>010305</t>
  </si>
  <si>
    <t>Institut Ciències de l'Educació - Centre Formació Contínua</t>
  </si>
  <si>
    <t>0803</t>
  </si>
  <si>
    <t>010306</t>
  </si>
  <si>
    <t>Universitat d'Estiu</t>
  </si>
  <si>
    <t>010307</t>
  </si>
  <si>
    <t>Unitat de formació no reglada</t>
  </si>
  <si>
    <t>0104 Eix 4. Ocupabilitat: mecanismes, serveis, plataformes</t>
  </si>
  <si>
    <t>0806</t>
  </si>
  <si>
    <t>010401</t>
  </si>
  <si>
    <t>Institut de Llengües</t>
  </si>
  <si>
    <t>010403</t>
  </si>
  <si>
    <t>Fira UdL Treball</t>
  </si>
  <si>
    <t>02 Àmbit estratègic 2. Recerca i transferència de coneixement</t>
  </si>
  <si>
    <t>0201 Eix 5. Recerca: talent, retorn, suport</t>
  </si>
  <si>
    <t>1101</t>
  </si>
  <si>
    <t>020101</t>
  </si>
  <si>
    <t>Personal investigador</t>
  </si>
  <si>
    <t>0301</t>
  </si>
  <si>
    <t>020105</t>
  </si>
  <si>
    <t>Centres propis de recerca</t>
  </si>
  <si>
    <t>0202 Eix 6. Transferència i innovació: presència, valorització, obertura</t>
  </si>
  <si>
    <t>0301/1101</t>
  </si>
  <si>
    <t>020201</t>
  </si>
  <si>
    <t>Vicerectorat de Recerca i Transferència</t>
  </si>
  <si>
    <t>0302</t>
  </si>
  <si>
    <t>020202</t>
  </si>
  <si>
    <t>Suport a la R+D+I</t>
  </si>
  <si>
    <t>020203</t>
  </si>
  <si>
    <t>Ajuts a grups</t>
  </si>
  <si>
    <t>020204</t>
  </si>
  <si>
    <t>Borses de viatge</t>
  </si>
  <si>
    <t>020205</t>
  </si>
  <si>
    <t>Professors visitants</t>
  </si>
  <si>
    <t>1509</t>
  </si>
  <si>
    <t>020206</t>
  </si>
  <si>
    <t>Tribunals de tesis doctorals</t>
  </si>
  <si>
    <t>020207</t>
  </si>
  <si>
    <t>Ajuts als programes de doctorat</t>
  </si>
  <si>
    <t>020208</t>
  </si>
  <si>
    <t>Estades en centres estrangers</t>
  </si>
  <si>
    <t>020209</t>
  </si>
  <si>
    <t>Estades curtes estranger beques FPI, FPU</t>
  </si>
  <si>
    <t>020210</t>
  </si>
  <si>
    <t>Programa Jose Castillejo</t>
  </si>
  <si>
    <t>0302/030241</t>
  </si>
  <si>
    <t>020211</t>
  </si>
  <si>
    <t>Convenis amb empreses i institucions</t>
  </si>
  <si>
    <t>020212</t>
  </si>
  <si>
    <t>Projectes d'investigació de l'Estat</t>
  </si>
  <si>
    <t>020213</t>
  </si>
  <si>
    <t>Projectes d'investigació Generalitat</t>
  </si>
  <si>
    <t>020214</t>
  </si>
  <si>
    <t>Projectes europeus</t>
  </si>
  <si>
    <t>020218</t>
  </si>
  <si>
    <t>Escola de Doctorat</t>
  </si>
  <si>
    <t>0203 Eix 7. Estructura de suport: organització, coordinació, suport</t>
  </si>
  <si>
    <t>020301</t>
  </si>
  <si>
    <t>Assignació Departaments (55%)</t>
  </si>
  <si>
    <t>0304</t>
  </si>
  <si>
    <t>020302</t>
  </si>
  <si>
    <t>Serveis Científico Tècnics</t>
  </si>
  <si>
    <t>020304</t>
  </si>
  <si>
    <t>Manteniment aparells científics</t>
  </si>
  <si>
    <t>020305</t>
  </si>
  <si>
    <t>Devolució ajudes parcs científics</t>
  </si>
  <si>
    <t>020306</t>
  </si>
  <si>
    <t>Lloguer d'espais del parc científic</t>
  </si>
  <si>
    <t>020308</t>
  </si>
  <si>
    <t>Arborètum</t>
  </si>
  <si>
    <t>0204 Eix 8. Resultats: avaluació, visualització, difusió</t>
  </si>
  <si>
    <t>020401</t>
  </si>
  <si>
    <t>Congressos i reunions científiques</t>
  </si>
  <si>
    <t>03 Àmbit estratègic 3. Relació amb el territori i internacionalització</t>
  </si>
  <si>
    <t>0301 Eix 9. Relació amb l?entorn: agents, ecosistema relacional, impacte</t>
  </si>
  <si>
    <t>1301</t>
  </si>
  <si>
    <t>030101</t>
  </si>
  <si>
    <t>Consell Social</t>
  </si>
  <si>
    <t>030103</t>
  </si>
  <si>
    <t>Relacions interuniversitàries</t>
  </si>
  <si>
    <t>030105</t>
  </si>
  <si>
    <t>Càtedres universitat-empresa</t>
  </si>
  <si>
    <t>0103</t>
  </si>
  <si>
    <t>030106</t>
  </si>
  <si>
    <t>Protocol</t>
  </si>
  <si>
    <t>030107</t>
  </si>
  <si>
    <t>Formació de professorat de secundària</t>
  </si>
  <si>
    <t>0302 Eix 10. Internacionalització: estratègia, aliances i col·laboració internacionals, impacte</t>
  </si>
  <si>
    <t>0901</t>
  </si>
  <si>
    <t>030201</t>
  </si>
  <si>
    <t>Vicerectorat d'Internacionalització</t>
  </si>
  <si>
    <t>0902</t>
  </si>
  <si>
    <t>030202</t>
  </si>
  <si>
    <t>Relacions Internacionals</t>
  </si>
  <si>
    <t>030203</t>
  </si>
  <si>
    <t>Beques Erasmus</t>
  </si>
  <si>
    <t>030204</t>
  </si>
  <si>
    <t>Ajuts per estades i manutenció</t>
  </si>
  <si>
    <t>030205</t>
  </si>
  <si>
    <t>Programa JADE</t>
  </si>
  <si>
    <t>0902/0B03</t>
  </si>
  <si>
    <t>030207</t>
  </si>
  <si>
    <t>Ajuts mobilitat convenis bilaterals i fora UE</t>
  </si>
  <si>
    <t>030211</t>
  </si>
  <si>
    <t>Ajuts a estudiants de màster de sistemes univ estrangers</t>
  </si>
  <si>
    <t>030212</t>
  </si>
  <si>
    <t>Ajuts per a la mobilitat dels estudiants</t>
  </si>
  <si>
    <t>030214</t>
  </si>
  <si>
    <t>Beques Santander per als estudiants de mobilitat</t>
  </si>
  <si>
    <t>0B03</t>
  </si>
  <si>
    <t>030216</t>
  </si>
  <si>
    <t>Desenvolupament i Cooperació</t>
  </si>
  <si>
    <t>030217</t>
  </si>
  <si>
    <t>Aportacions 0,7%</t>
  </si>
  <si>
    <t>030218</t>
  </si>
  <si>
    <t>Projectes cooperació i sensibilització</t>
  </si>
  <si>
    <t>0B01</t>
  </si>
  <si>
    <t>030219</t>
  </si>
  <si>
    <t>Coordinació de compromís social, igualtat i  cooperació</t>
  </si>
  <si>
    <t>0303 Eix 11. Societat: compromís, acció social, impacte</t>
  </si>
  <si>
    <t>0801</t>
  </si>
  <si>
    <t>030301</t>
  </si>
  <si>
    <t>Vicerectorat de Cultura i Extensió Universitària</t>
  </si>
  <si>
    <t>0802</t>
  </si>
  <si>
    <t>030302</t>
  </si>
  <si>
    <t>Activitats culturals: teatre, dansa, poesia, òpera</t>
  </si>
  <si>
    <t>030303</t>
  </si>
  <si>
    <t>Activitats culturals docents</t>
  </si>
  <si>
    <t>030304</t>
  </si>
  <si>
    <t>Aules d'Exensió Universitària</t>
  </si>
  <si>
    <t>0304 Eix 12. Comunicació: identitat institucional, relat, públic objectiu, mitjans, canals</t>
  </si>
  <si>
    <t>030401</t>
  </si>
  <si>
    <t>Programa d'informació, orientació i promoció externa de la U</t>
  </si>
  <si>
    <t>0C02</t>
  </si>
  <si>
    <t>030402</t>
  </si>
  <si>
    <t>Comunicació i Premsa</t>
  </si>
  <si>
    <t>0804</t>
  </si>
  <si>
    <t>030404</t>
  </si>
  <si>
    <t>Botiga</t>
  </si>
  <si>
    <t>0C01</t>
  </si>
  <si>
    <t>030405</t>
  </si>
  <si>
    <t>Coordinació de Comunicació, Difusió I Premsa</t>
  </si>
  <si>
    <t>04 Àmbit estratègic 4. Comunitat universitària i polítiques transversals</t>
  </si>
  <si>
    <t>0401 Eix 13. Talent: captació, motivació, promoció, estabilització</t>
  </si>
  <si>
    <t>040101</t>
  </si>
  <si>
    <t>Vicerectorat de Professorat</t>
  </si>
  <si>
    <t>1201</t>
  </si>
  <si>
    <t>040102</t>
  </si>
  <si>
    <t>Gerència</t>
  </si>
  <si>
    <t>040103</t>
  </si>
  <si>
    <t>Formació professorat universitari</t>
  </si>
  <si>
    <t>1202</t>
  </si>
  <si>
    <t>040104</t>
  </si>
  <si>
    <t>Pla de formació del PAS</t>
  </si>
  <si>
    <t>040105</t>
  </si>
  <si>
    <t>Tribunals d'oposicions i concursos</t>
  </si>
  <si>
    <t>040106</t>
  </si>
  <si>
    <t>Publicitat oposicions</t>
  </si>
  <si>
    <t>040107</t>
  </si>
  <si>
    <t>Periodes sabàtics</t>
  </si>
  <si>
    <t>0402 Eix 14. Personal: condicions laborals, drets, oportunitats</t>
  </si>
  <si>
    <t>0405</t>
  </si>
  <si>
    <t>040201</t>
  </si>
  <si>
    <t>Prevenció de riscos laborals</t>
  </si>
  <si>
    <t>040202</t>
  </si>
  <si>
    <t>Informació i Orientació Universitària</t>
  </si>
  <si>
    <t>040203</t>
  </si>
  <si>
    <t>Administració de campus</t>
  </si>
  <si>
    <t>040204</t>
  </si>
  <si>
    <t>Atenció a la diversitat, mobilitat i altres accions</t>
  </si>
  <si>
    <t>040205</t>
  </si>
  <si>
    <t>Ajuts sindicals</t>
  </si>
  <si>
    <t>0601/1201</t>
  </si>
  <si>
    <t>040208</t>
  </si>
  <si>
    <t>Aportació fons de pensions</t>
  </si>
  <si>
    <t>040209</t>
  </si>
  <si>
    <t>Vestuari personal</t>
  </si>
  <si>
    <t>0403 Eix 15. Estudiants i alumni: participació, pertinença, compromís, fidelització</t>
  </si>
  <si>
    <t>1006</t>
  </si>
  <si>
    <t>040301</t>
  </si>
  <si>
    <t>Consell de l'Estudiantat</t>
  </si>
  <si>
    <t>1001/1005</t>
  </si>
  <si>
    <t>040302</t>
  </si>
  <si>
    <t>Beques i ajuts a l'estudiantat</t>
  </si>
  <si>
    <t>1001/1006</t>
  </si>
  <si>
    <t>040303</t>
  </si>
  <si>
    <t>Ajuts a les activitats del Consell de l'estudiantat i associ</t>
  </si>
  <si>
    <t>040304</t>
  </si>
  <si>
    <t>Festa Major de l'estudiantat</t>
  </si>
  <si>
    <t>040305</t>
  </si>
  <si>
    <t>Ajuts a activ. culturals, de participació i repres. estudian</t>
  </si>
  <si>
    <t>0805</t>
  </si>
  <si>
    <t>040307</t>
  </si>
  <si>
    <t>Esports</t>
  </si>
  <si>
    <t>040308</t>
  </si>
  <si>
    <t>Edicions i  Publicacions</t>
  </si>
  <si>
    <t>0404 Eix 16. Direcció i govern: participació, representació, agilitat</t>
  </si>
  <si>
    <t>1401</t>
  </si>
  <si>
    <t>040401</t>
  </si>
  <si>
    <t>Sindicatura de Greuges</t>
  </si>
  <si>
    <t>0B02</t>
  </si>
  <si>
    <t>040402</t>
  </si>
  <si>
    <t>Igualtat d'oportunitats</t>
  </si>
  <si>
    <t>05 Àmbit estratègic 5. Organització, recursos i serveis</t>
  </si>
  <si>
    <t>0501 Eix 17. Model organitzatiu: adequació, simplificació, qualitat</t>
  </si>
  <si>
    <t>0101</t>
  </si>
  <si>
    <t>050101</t>
  </si>
  <si>
    <t>Rectorat</t>
  </si>
  <si>
    <t>0201</t>
  </si>
  <si>
    <t>050102</t>
  </si>
  <si>
    <t>Secretaria General</t>
  </si>
  <si>
    <t>0A01/0A02</t>
  </si>
  <si>
    <t>050104</t>
  </si>
  <si>
    <t>Vicerectorat de Política Institucional i Planificació Estrat</t>
  </si>
  <si>
    <t>0502 Eix 18. Infraestructures: eficiència, sostenibilitat, satisfacció</t>
  </si>
  <si>
    <t>0401</t>
  </si>
  <si>
    <t>050201</t>
  </si>
  <si>
    <t>Vicerectorat d'Infraestructures</t>
  </si>
  <si>
    <t>0404</t>
  </si>
  <si>
    <t>050202</t>
  </si>
  <si>
    <t>Adquisició llibres, revistes i bases de dades</t>
  </si>
  <si>
    <t>050203</t>
  </si>
  <si>
    <t>Biblioteca i Documentació</t>
  </si>
  <si>
    <t>0403</t>
  </si>
  <si>
    <t>050204</t>
  </si>
  <si>
    <t>Infraestructures</t>
  </si>
  <si>
    <t>050205</t>
  </si>
  <si>
    <t>Obres i equipaments Pla d'Inversions Universitàries</t>
  </si>
  <si>
    <t>050206</t>
  </si>
  <si>
    <t>Plaques fotovoltaiques</t>
  </si>
  <si>
    <t>0402</t>
  </si>
  <si>
    <t>050207</t>
  </si>
  <si>
    <t>Optimització d'infraestructures i equipaments</t>
  </si>
  <si>
    <t>0503 Eix 19. Digitalització: comunitat universitària, ecosistema TIC, sistema d?informació</t>
  </si>
  <si>
    <t>050301</t>
  </si>
  <si>
    <t>Sistemes d'Informació i Comunicacions</t>
  </si>
  <si>
    <t>050302</t>
  </si>
  <si>
    <t>Xarxa informàtica</t>
  </si>
  <si>
    <t>050303</t>
  </si>
  <si>
    <t>Administració electrònica</t>
  </si>
  <si>
    <t>0503 Eix 19. Digitalització: comunitat universitària, ecosistema TIC, sistema d’informació</t>
  </si>
  <si>
    <t>0D01</t>
  </si>
  <si>
    <t>050304</t>
  </si>
  <si>
    <t>Transformació digital</t>
  </si>
  <si>
    <t>0504 Eix 20. Recursos: captació, assignació, gestió</t>
  </si>
  <si>
    <t>1207</t>
  </si>
  <si>
    <t>050401</t>
  </si>
  <si>
    <t>Millora de processos</t>
  </si>
  <si>
    <t>06 Personal</t>
  </si>
  <si>
    <t>0601 Despeses Personal Docent Investigador</t>
  </si>
  <si>
    <t>060101</t>
  </si>
  <si>
    <t>Despeses Personal Docent Investigador</t>
  </si>
  <si>
    <t>0602 Despeses Personal d'Administració i Serveis</t>
  </si>
  <si>
    <t>060201</t>
  </si>
  <si>
    <t>Despeses Personal d'Administració i Serveis</t>
  </si>
  <si>
    <t>07 Despeses generals</t>
  </si>
  <si>
    <t>0701 Serveis Centrals</t>
  </si>
  <si>
    <t>0202</t>
  </si>
  <si>
    <t>070101</t>
  </si>
  <si>
    <t>Assessoria Jurídica</t>
  </si>
  <si>
    <t>0203</t>
  </si>
  <si>
    <t>070102</t>
  </si>
  <si>
    <t>Arxiu i gestió documents</t>
  </si>
  <si>
    <t>0502</t>
  </si>
  <si>
    <t>070103</t>
  </si>
  <si>
    <t>Gestió Acadèmica</t>
  </si>
  <si>
    <t>0702</t>
  </si>
  <si>
    <t>070104</t>
  </si>
  <si>
    <t>Oficina de Qualitat i Planificació Docent</t>
  </si>
  <si>
    <t>070105</t>
  </si>
  <si>
    <t>Personal</t>
  </si>
  <si>
    <t>070106</t>
  </si>
  <si>
    <t>Economia</t>
  </si>
  <si>
    <t>1204</t>
  </si>
  <si>
    <t>070107</t>
  </si>
  <si>
    <t>Serveis comunitaris</t>
  </si>
  <si>
    <t>0702 Despeses generals</t>
  </si>
  <si>
    <t>070201</t>
  </si>
  <si>
    <t>Manteniment software</t>
  </si>
  <si>
    <t>070202</t>
  </si>
  <si>
    <t>Manteniment hardware</t>
  </si>
  <si>
    <t>070203</t>
  </si>
  <si>
    <t>Comunicacions telefòniques</t>
  </si>
  <si>
    <t>070204</t>
  </si>
  <si>
    <t>070205</t>
  </si>
  <si>
    <t>Manteniment d'edificis</t>
  </si>
  <si>
    <t>070206</t>
  </si>
  <si>
    <t>Manteniment maquinària i instal·lacions</t>
  </si>
  <si>
    <t>070207</t>
  </si>
  <si>
    <t>Energia elèctrica</t>
  </si>
  <si>
    <t>070208</t>
  </si>
  <si>
    <t>Aigua</t>
  </si>
  <si>
    <t>070209</t>
  </si>
  <si>
    <t>Combustibles i carburants</t>
  </si>
  <si>
    <t>070210</t>
  </si>
  <si>
    <t>Primes d'assegurances</t>
  </si>
  <si>
    <t>070211</t>
  </si>
  <si>
    <t>Neteja i sanitat</t>
  </si>
  <si>
    <t>070212</t>
  </si>
  <si>
    <t>Seguretat</t>
  </si>
  <si>
    <t>070213</t>
  </si>
  <si>
    <t>Recollida residus</t>
  </si>
  <si>
    <t>070214</t>
  </si>
  <si>
    <t>Mobiliari i estris</t>
  </si>
  <si>
    <t>0000</t>
  </si>
  <si>
    <t>070215</t>
  </si>
  <si>
    <t>Redistribució de crèdits</t>
  </si>
  <si>
    <t>070216</t>
  </si>
  <si>
    <t>Manteniment elements de transport</t>
  </si>
  <si>
    <t>Gran Suma</t>
  </si>
  <si>
    <t>TOTAL PRESSUPOST UDL</t>
  </si>
  <si>
    <t>1. Docència, aprenentatge i ocupabilitat</t>
  </si>
  <si>
    <t>TOTAL PROGAMA 1-DOCÈNCIA, APRENENTATGE I OCUPABILITAT</t>
  </si>
  <si>
    <t>TOTAL PROGAMA 2-RECERCA I TRANSFERÈNCIA DE CONEIXEMENT</t>
  </si>
  <si>
    <t>TOTAL PROGAMA 3-RELACIÓ AMB EL TERRITORI I INTERNACIONAL</t>
  </si>
  <si>
    <t>TOTAL PROGAMA 4-COMUNITAT UNIVERSITÀRIA I POLÍTIQUES TRANSVERSALS</t>
  </si>
  <si>
    <t>TOTAL PROGAMA 5-ORGANITZACIÓ, RECURSOS I SERVEIS</t>
  </si>
  <si>
    <t>TOTAL PROGAMA 6-PERSONAL</t>
  </si>
  <si>
    <t>TOTAL PROGAMA 7-DESPESES GENERALS</t>
  </si>
  <si>
    <t>2. Recerca i transferència de coneixement</t>
  </si>
  <si>
    <t>3. Relació amb el territori i internacional</t>
  </si>
  <si>
    <t>5. Organització, recursos i serveis</t>
  </si>
  <si>
    <t>0501/0802/
0B02/0B03/
1001</t>
  </si>
  <si>
    <t>0201/0C05/
1101</t>
  </si>
  <si>
    <t>0201/0C03/
0E01/1005/
1008</t>
  </si>
  <si>
    <t>1501/1502/
1503/1504/
1505/1506/
1507</t>
  </si>
  <si>
    <t>070301/070308/
070310/070312/
070313/070314/
070317/070319/
070321/070322/
070324/070</t>
  </si>
  <si>
    <t>0101/0201/
1201</t>
  </si>
  <si>
    <t>120501/120502/
120503/120505</t>
  </si>
  <si>
    <t>120601/120602/
120603/120604/
120605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</si>
</sst>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  <family val="2"/>
      <charset val="1"/>
    </font>
    <font>
      <b/>
      <i/>
      <u/>
      <sz val="8"/>
      <name val="Arial"/>
      <family val="2"/>
      <charset val="1"/>
    </font>
    <font>
      <b/>
      <sz val="9"/>
      <color rgb="FFFFFFFF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Arial"/>
      <charset val="1"/>
    </font>
    <font>
      <b/>
      <u/>
      <sz val="11"/>
      <color rgb="FF993366"/>
      <name val="Times New Roman"/>
      <family val="1"/>
    </font>
    <font>
      <b/>
      <u/>
      <sz val="9"/>
      <color rgb="FF993366"/>
      <name val="Times New Roman"/>
      <family val="1"/>
    </font>
    <font>
      <sz val="9"/>
      <name val="Times New Roman"/>
      <family val="1"/>
    </font>
    <font>
      <b/>
      <sz val="9"/>
      <color theme="0"/>
      <name val="Times New Roman"/>
      <family val="1"/>
    </font>
    <font>
      <sz val="9"/>
      <color theme="0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i/>
      <u/>
      <sz val="9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F2F2F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 applyBorder="0" applyProtection="0"/>
    <xf numFmtId="0" fontId="1" fillId="0" borderId="0" applyBorder="0" applyProtection="0"/>
  </cellStyleXfs>
  <cellXfs count="64">
    <xf numFmtId="0" fontId="0" fillId="0" borderId="0" xfId="0"/>
    <xf numFmtId="4" fontId="0" fillId="0" borderId="0" xfId="0" applyNumberFormat="1"/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/>
    <xf numFmtId="0" fontId="1" fillId="0" borderId="0" xfId="2" applyBorder="1" applyProtection="1"/>
    <xf numFmtId="4" fontId="3" fillId="3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/>
    <xf numFmtId="0" fontId="7" fillId="0" borderId="7" xfId="0" applyFont="1" applyBorder="1" applyAlignment="1">
      <alignment vertical="center" wrapText="1"/>
    </xf>
    <xf numFmtId="0" fontId="8" fillId="5" borderId="6" xfId="0" applyFont="1" applyFill="1" applyBorder="1" applyAlignment="1">
      <alignment vertical="center"/>
    </xf>
    <xf numFmtId="4" fontId="8" fillId="5" borderId="0" xfId="1" applyNumberFormat="1" applyFont="1" applyFill="1" applyBorder="1" applyAlignment="1" applyProtection="1">
      <alignment vertical="center" wrapText="1"/>
    </xf>
    <xf numFmtId="0" fontId="10" fillId="0" borderId="0" xfId="0" applyFont="1"/>
    <xf numFmtId="0" fontId="4" fillId="6" borderId="0" xfId="0" applyFont="1" applyFill="1"/>
    <xf numFmtId="0" fontId="1" fillId="6" borderId="0" xfId="2" applyFill="1" applyBorder="1" applyProtection="1"/>
    <xf numFmtId="0" fontId="0" fillId="6" borderId="0" xfId="0" applyFill="1"/>
    <xf numFmtId="0" fontId="6" fillId="0" borderId="6" xfId="0" applyFont="1" applyBorder="1"/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7" fillId="0" borderId="5" xfId="0" applyNumberFormat="1" applyFont="1" applyBorder="1" applyAlignment="1">
      <alignment vertical="center"/>
    </xf>
    <xf numFmtId="4" fontId="12" fillId="4" borderId="5" xfId="2" applyNumberFormat="1" applyFont="1" applyFill="1" applyBorder="1" applyAlignment="1" applyProtection="1">
      <alignment vertical="center"/>
    </xf>
    <xf numFmtId="4" fontId="12" fillId="4" borderId="0" xfId="2" applyNumberFormat="1" applyFont="1" applyFill="1" applyBorder="1" applyAlignment="1" applyProtection="1">
      <alignment vertical="center"/>
    </xf>
    <xf numFmtId="4" fontId="12" fillId="0" borderId="5" xfId="2" applyNumberFormat="1" applyFont="1" applyBorder="1" applyAlignment="1" applyProtection="1">
      <alignment vertical="center"/>
    </xf>
    <xf numFmtId="4" fontId="12" fillId="0" borderId="0" xfId="2" applyNumberFormat="1" applyFont="1" applyBorder="1" applyAlignment="1" applyProtection="1">
      <alignment vertical="center"/>
    </xf>
    <xf numFmtId="4" fontId="8" fillId="5" borderId="5" xfId="1" applyNumberFormat="1" applyFont="1" applyFill="1" applyBorder="1" applyAlignment="1" applyProtection="1">
      <alignment vertical="center"/>
    </xf>
    <xf numFmtId="4" fontId="8" fillId="5" borderId="0" xfId="1" applyNumberFormat="1" applyFont="1" applyFill="1" applyBorder="1" applyAlignment="1" applyProtection="1">
      <alignment vertical="center"/>
    </xf>
    <xf numFmtId="4" fontId="12" fillId="6" borderId="5" xfId="2" applyNumberFormat="1" applyFont="1" applyFill="1" applyBorder="1" applyAlignment="1" applyProtection="1">
      <alignment vertical="center"/>
    </xf>
    <xf numFmtId="4" fontId="12" fillId="6" borderId="0" xfId="2" applyNumberFormat="1" applyFont="1" applyFill="1" applyBorder="1" applyAlignment="1" applyProtection="1">
      <alignment vertical="center"/>
    </xf>
    <xf numFmtId="4" fontId="12" fillId="0" borderId="5" xfId="1" applyNumberFormat="1" applyFont="1" applyBorder="1" applyAlignment="1" applyProtection="1">
      <alignment vertical="center"/>
    </xf>
    <xf numFmtId="4" fontId="12" fillId="0" borderId="0" xfId="1" applyNumberFormat="1" applyFont="1" applyBorder="1" applyAlignment="1" applyProtection="1">
      <alignment vertical="center"/>
    </xf>
    <xf numFmtId="0" fontId="11" fillId="7" borderId="8" xfId="1" applyFont="1" applyFill="1" applyBorder="1" applyAlignment="1" applyProtection="1">
      <alignment vertical="center"/>
    </xf>
    <xf numFmtId="0" fontId="7" fillId="7" borderId="9" xfId="0" applyFont="1" applyFill="1" applyBorder="1" applyAlignment="1">
      <alignment vertical="center"/>
    </xf>
    <xf numFmtId="4" fontId="11" fillId="7" borderId="10" xfId="1" applyNumberFormat="1" applyFont="1" applyFill="1" applyBorder="1" applyAlignment="1" applyProtection="1">
      <alignment vertical="center"/>
    </xf>
    <xf numFmtId="4" fontId="11" fillId="7" borderId="9" xfId="1" applyNumberFormat="1" applyFont="1" applyFill="1" applyBorder="1" applyAlignment="1" applyProtection="1">
      <alignment vertical="center"/>
    </xf>
    <xf numFmtId="0" fontId="6" fillId="0" borderId="6" xfId="0" applyFont="1" applyBorder="1" applyAlignment="1">
      <alignment vertical="center"/>
    </xf>
    <xf numFmtId="0" fontId="7" fillId="0" borderId="11" xfId="0" applyFont="1" applyBorder="1"/>
    <xf numFmtId="4" fontId="7" fillId="0" borderId="4" xfId="0" applyNumberFormat="1" applyFont="1" applyBorder="1"/>
    <xf numFmtId="4" fontId="7" fillId="0" borderId="11" xfId="0" applyNumberFormat="1" applyFont="1" applyBorder="1"/>
    <xf numFmtId="0" fontId="6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 wrapText="1"/>
    </xf>
    <xf numFmtId="0" fontId="9" fillId="5" borderId="0" xfId="0" applyFont="1" applyFill="1" applyAlignment="1">
      <alignment vertical="center"/>
    </xf>
    <xf numFmtId="0" fontId="8" fillId="5" borderId="0" xfId="0" applyFont="1" applyFill="1" applyAlignment="1">
      <alignment vertical="center" wrapText="1"/>
    </xf>
    <xf numFmtId="0" fontId="7" fillId="6" borderId="0" xfId="0" applyFont="1" applyFill="1" applyAlignment="1">
      <alignment vertical="center"/>
    </xf>
    <xf numFmtId="0" fontId="7" fillId="0" borderId="12" xfId="0" applyFont="1" applyBorder="1"/>
    <xf numFmtId="0" fontId="7" fillId="0" borderId="6" xfId="0" applyFont="1" applyBorder="1" applyAlignment="1">
      <alignment vertical="center"/>
    </xf>
    <xf numFmtId="0" fontId="11" fillId="4" borderId="6" xfId="0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6" borderId="6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4" fontId="7" fillId="0" borderId="5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</cellXfs>
  <cellStyles count="3">
    <cellStyle name="Normal" xfId="0" builtinId="0"/>
    <cellStyle name="Resultado" xfId="1" xr:uid="{00000000-0005-0000-0000-000006000000}"/>
    <cellStyle name="Resultat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9"/>
  <sheetViews>
    <sheetView tabSelected="1" topLeftCell="C31" zoomScaleNormal="100" zoomScaleSheetLayoutView="100" workbookViewId="0">
      <selection activeCell="G58" sqref="G58"/>
    </sheetView>
  </sheetViews>
  <sheetFormatPr defaultColWidth="14.33203125" defaultRowHeight="11.25" outlineLevelRow="4" x14ac:dyDescent="0.2"/>
  <cols>
    <col min="1" max="1" width="70.6640625" hidden="1" customWidth="1"/>
    <col min="2" max="2" width="95" hidden="1" customWidth="1"/>
    <col min="3" max="3" width="6.1640625" customWidth="1"/>
    <col min="4" max="4" width="14.33203125" customWidth="1"/>
    <col min="5" max="5" width="7" customWidth="1"/>
    <col min="6" max="6" width="39" customWidth="1"/>
    <col min="7" max="7" width="15.5" style="1" customWidth="1"/>
    <col min="8" max="8" width="13.5" style="1" customWidth="1"/>
    <col min="9" max="10" width="12.6640625" style="1" customWidth="1"/>
    <col min="11" max="11" width="13.1640625" style="1" customWidth="1"/>
    <col min="12" max="12" width="16" customWidth="1"/>
  </cols>
  <sheetData>
    <row r="1" spans="1:11" ht="21" customHeight="1" x14ac:dyDescent="0.2">
      <c r="C1" s="58" t="s">
        <v>0</v>
      </c>
      <c r="D1" s="58"/>
      <c r="E1" s="58"/>
      <c r="F1" s="58"/>
      <c r="G1" s="58"/>
      <c r="H1" s="58" t="s">
        <v>1</v>
      </c>
      <c r="I1" s="58"/>
      <c r="J1" s="58"/>
      <c r="K1" s="58"/>
    </row>
    <row r="2" spans="1:11" ht="31.5" customHeight="1" x14ac:dyDescent="0.2">
      <c r="C2" s="2" t="s">
        <v>2</v>
      </c>
      <c r="D2" s="2" t="s">
        <v>3</v>
      </c>
      <c r="E2" s="2" t="s">
        <v>4</v>
      </c>
      <c r="F2" s="2" t="s">
        <v>5</v>
      </c>
      <c r="G2" s="8" t="s">
        <v>6</v>
      </c>
      <c r="H2" s="4" t="s">
        <v>7</v>
      </c>
      <c r="I2" s="3" t="s">
        <v>8</v>
      </c>
      <c r="J2" s="3" t="s">
        <v>9</v>
      </c>
      <c r="K2" s="3" t="s">
        <v>10</v>
      </c>
    </row>
    <row r="3" spans="1:11" ht="12" x14ac:dyDescent="0.2">
      <c r="C3" s="50"/>
      <c r="D3" s="38"/>
      <c r="E3" s="38"/>
      <c r="F3" s="38"/>
      <c r="G3" s="39"/>
      <c r="H3" s="40"/>
      <c r="I3" s="40"/>
      <c r="J3" s="40"/>
      <c r="K3" s="39"/>
    </row>
    <row r="4" spans="1:11" ht="15" customHeight="1" x14ac:dyDescent="0.2">
      <c r="C4" s="18" t="s">
        <v>369</v>
      </c>
      <c r="D4" s="41"/>
      <c r="E4" s="19"/>
      <c r="F4" s="41"/>
      <c r="G4" s="22"/>
      <c r="H4" s="42"/>
      <c r="I4" s="42"/>
      <c r="J4" s="42"/>
      <c r="K4" s="22"/>
    </row>
    <row r="5" spans="1:11" ht="15" customHeight="1" x14ac:dyDescent="0.2">
      <c r="C5" s="37"/>
      <c r="D5" s="41"/>
      <c r="E5" s="19"/>
      <c r="F5" s="41"/>
      <c r="G5" s="22"/>
      <c r="H5" s="42"/>
      <c r="I5" s="42"/>
      <c r="J5" s="42"/>
      <c r="K5" s="22"/>
    </row>
    <row r="6" spans="1:11" ht="15" customHeight="1" outlineLevel="4" x14ac:dyDescent="0.2">
      <c r="A6" s="5" t="s">
        <v>11</v>
      </c>
      <c r="B6" s="5" t="s">
        <v>12</v>
      </c>
      <c r="C6" s="51" t="str">
        <f>IF(NOT(ISBLANK(E6)), (MID(E6,1,2)+0) &amp; "." &amp; (MID(E6,3,2)+0), IF(NOT(ISBLANK(B6)),MID(B6,6,40),""))</f>
        <v>1.1</v>
      </c>
      <c r="D6" s="43" t="s">
        <v>13</v>
      </c>
      <c r="E6" s="43" t="s">
        <v>14</v>
      </c>
      <c r="F6" s="55" t="s">
        <v>15</v>
      </c>
      <c r="G6" s="22">
        <v>4000</v>
      </c>
      <c r="H6" s="42">
        <v>4000</v>
      </c>
      <c r="I6" s="42">
        <v>0</v>
      </c>
      <c r="J6" s="42">
        <v>0</v>
      </c>
      <c r="K6" s="22">
        <v>0</v>
      </c>
    </row>
    <row r="7" spans="1:11" ht="15" customHeight="1" outlineLevel="4" x14ac:dyDescent="0.2">
      <c r="A7" s="5" t="s">
        <v>11</v>
      </c>
      <c r="B7" s="5" t="s">
        <v>12</v>
      </c>
      <c r="C7" s="51" t="str">
        <f>IF(NOT(ISBLANK(E7)), (MID(E7,1,2)+0) &amp; "." &amp; (MID(E7,3,2)+0), IF(NOT(ISBLANK(B7)),MID(B7,6,40),""))</f>
        <v>1.1</v>
      </c>
      <c r="D7" s="43" t="s">
        <v>16</v>
      </c>
      <c r="E7" s="43" t="s">
        <v>17</v>
      </c>
      <c r="F7" s="55" t="s">
        <v>18</v>
      </c>
      <c r="G7" s="22">
        <v>270000</v>
      </c>
      <c r="H7" s="42">
        <v>270000</v>
      </c>
      <c r="I7" s="42">
        <v>0</v>
      </c>
      <c r="J7" s="42">
        <v>0</v>
      </c>
      <c r="K7" s="22">
        <v>0</v>
      </c>
    </row>
    <row r="8" spans="1:11" ht="15" customHeight="1" outlineLevel="4" x14ac:dyDescent="0.2">
      <c r="A8" s="5" t="s">
        <v>11</v>
      </c>
      <c r="B8" s="5" t="s">
        <v>12</v>
      </c>
      <c r="C8" s="51" t="str">
        <f>IF(NOT(ISBLANK(E8)), (MID(E8,1,2)+0) &amp; "." &amp; (MID(E8,3,2)+0), IF(NOT(ISBLANK(B8)),MID(B8,6,40),""))</f>
        <v>1.1</v>
      </c>
      <c r="D8" s="43" t="s">
        <v>19</v>
      </c>
      <c r="E8" s="43" t="s">
        <v>20</v>
      </c>
      <c r="F8" s="55" t="s">
        <v>21</v>
      </c>
      <c r="G8" s="22">
        <v>75142.080000000002</v>
      </c>
      <c r="H8" s="42">
        <v>75142.080000000002</v>
      </c>
      <c r="I8" s="42">
        <v>0</v>
      </c>
      <c r="J8" s="42">
        <v>0</v>
      </c>
      <c r="K8" s="22">
        <v>0</v>
      </c>
    </row>
    <row r="9" spans="1:11" ht="15" customHeight="1" outlineLevel="4" x14ac:dyDescent="0.2">
      <c r="A9" s="5" t="s">
        <v>11</v>
      </c>
      <c r="B9" s="5" t="s">
        <v>12</v>
      </c>
      <c r="C9" s="51" t="str">
        <f>IF(NOT(ISBLANK(E9)), (MID(E9,1,2)+0) &amp; "." &amp; (MID(E9,3,2)+0), IF(NOT(ISBLANK(B9)),MID(B9,6,40),""))</f>
        <v>1.1</v>
      </c>
      <c r="D9" s="43" t="s">
        <v>19</v>
      </c>
      <c r="E9" s="43" t="s">
        <v>22</v>
      </c>
      <c r="F9" s="55" t="s">
        <v>23</v>
      </c>
      <c r="G9" s="22">
        <v>131616</v>
      </c>
      <c r="H9" s="42">
        <v>131616</v>
      </c>
      <c r="I9" s="42">
        <v>0</v>
      </c>
      <c r="J9" s="42">
        <v>0</v>
      </c>
      <c r="K9" s="22">
        <v>0</v>
      </c>
    </row>
    <row r="10" spans="1:11" ht="15" customHeight="1" outlineLevel="4" x14ac:dyDescent="0.2">
      <c r="A10" s="5" t="s">
        <v>11</v>
      </c>
      <c r="B10" s="5" t="s">
        <v>12</v>
      </c>
      <c r="C10" s="51" t="str">
        <f>IF(NOT(ISBLANK(E10)), (MID(E10,1,2)+0) &amp; "." &amp; (MID(E10,3,2)+0), IF(NOT(ISBLANK(B10)),MID(B10,6,40),""))</f>
        <v>1.1</v>
      </c>
      <c r="D10" s="43" t="s">
        <v>24</v>
      </c>
      <c r="E10" s="43" t="s">
        <v>25</v>
      </c>
      <c r="F10" s="55" t="s">
        <v>26</v>
      </c>
      <c r="G10" s="22">
        <v>272763</v>
      </c>
      <c r="H10" s="42">
        <v>0</v>
      </c>
      <c r="I10" s="42">
        <v>0</v>
      </c>
      <c r="J10" s="42">
        <v>0</v>
      </c>
      <c r="K10" s="22">
        <v>272763</v>
      </c>
    </row>
    <row r="11" spans="1:11" ht="15" customHeight="1" outlineLevel="3" x14ac:dyDescent="0.2">
      <c r="A11" s="5"/>
      <c r="B11" s="7" t="s">
        <v>12</v>
      </c>
      <c r="C11" s="52" t="str">
        <f>IF(NOT(ISBLANK(E11)), (MID(E11,1,2)+0) &amp; "." &amp; (MID(E11,3,2)+0), IF(NOT(ISBLANK(B11)),MID(B11,6,100),""))</f>
        <v>Eix 1. Oferta docent: racionalització, focalització, singularitat (grau, màster i doctorat)</v>
      </c>
      <c r="D11" s="44"/>
      <c r="E11" s="44"/>
      <c r="F11" s="56"/>
      <c r="G11" s="23">
        <f>SUBTOTAL(9,$G$6:$G$10)</f>
        <v>753521.08000000007</v>
      </c>
      <c r="H11" s="24">
        <f>SUBTOTAL(9,$H$6:$H$10)</f>
        <v>480758.08</v>
      </c>
      <c r="I11" s="24">
        <f>SUBTOTAL(9,$I$6:$I$10)</f>
        <v>0</v>
      </c>
      <c r="J11" s="24">
        <f>SUBTOTAL(9,$J$6:$J$10)</f>
        <v>0</v>
      </c>
      <c r="K11" s="23">
        <f>SUBTOTAL(9,$K$6:$K$10)</f>
        <v>272763</v>
      </c>
    </row>
    <row r="12" spans="1:11" ht="15" customHeight="1" outlineLevel="3" x14ac:dyDescent="0.2">
      <c r="A12" s="5"/>
      <c r="B12" s="7"/>
      <c r="C12" s="51" t="str">
        <f t="shared" ref="C12:C20" si="0">IF(NOT(ISBLANK(E12)), (MID(E12,1,2)+0) &amp; "." &amp; (MID(E12,3,2)+0), IF(NOT(ISBLANK(B12)),MID(B12,6,40),""))</f>
        <v/>
      </c>
      <c r="D12" s="43"/>
      <c r="E12" s="43"/>
      <c r="F12" s="55"/>
      <c r="G12" s="25"/>
      <c r="H12" s="26"/>
      <c r="I12" s="26"/>
      <c r="J12" s="26"/>
      <c r="K12" s="25"/>
    </row>
    <row r="13" spans="1:11" ht="24" outlineLevel="4" x14ac:dyDescent="0.2">
      <c r="A13" s="5" t="s">
        <v>11</v>
      </c>
      <c r="B13" s="5" t="s">
        <v>27</v>
      </c>
      <c r="C13" s="51" t="str">
        <f t="shared" si="0"/>
        <v>1.2</v>
      </c>
      <c r="D13" s="43" t="s">
        <v>19</v>
      </c>
      <c r="E13" s="43" t="s">
        <v>28</v>
      </c>
      <c r="F13" s="55" t="s">
        <v>29</v>
      </c>
      <c r="G13" s="22">
        <v>21505.67</v>
      </c>
      <c r="H13" s="42">
        <v>21505.67</v>
      </c>
      <c r="I13" s="42">
        <v>0</v>
      </c>
      <c r="J13" s="42">
        <v>0</v>
      </c>
      <c r="K13" s="22">
        <v>0</v>
      </c>
    </row>
    <row r="14" spans="1:11" ht="48" outlineLevel="4" x14ac:dyDescent="0.2">
      <c r="A14" s="5" t="s">
        <v>11</v>
      </c>
      <c r="B14" s="5" t="s">
        <v>27</v>
      </c>
      <c r="C14" s="51" t="str">
        <f t="shared" si="0"/>
        <v>1.2</v>
      </c>
      <c r="D14" s="10" t="s">
        <v>383</v>
      </c>
      <c r="E14" s="43" t="s">
        <v>30</v>
      </c>
      <c r="F14" s="55" t="s">
        <v>31</v>
      </c>
      <c r="G14" s="22">
        <v>413991.93</v>
      </c>
      <c r="H14" s="42">
        <v>297891.93</v>
      </c>
      <c r="I14" s="42">
        <v>27000</v>
      </c>
      <c r="J14" s="42">
        <v>3000</v>
      </c>
      <c r="K14" s="22">
        <v>86100</v>
      </c>
    </row>
    <row r="15" spans="1:11" ht="15" customHeight="1" outlineLevel="4" x14ac:dyDescent="0.2">
      <c r="A15" s="5" t="s">
        <v>11</v>
      </c>
      <c r="B15" s="5" t="s">
        <v>27</v>
      </c>
      <c r="C15" s="51" t="str">
        <f t="shared" si="0"/>
        <v>1.2</v>
      </c>
      <c r="D15" s="43" t="s">
        <v>32</v>
      </c>
      <c r="E15" s="43" t="s">
        <v>33</v>
      </c>
      <c r="F15" s="55" t="s">
        <v>34</v>
      </c>
      <c r="G15" s="22">
        <v>270181.22850000003</v>
      </c>
      <c r="H15" s="42">
        <v>263836.23</v>
      </c>
      <c r="I15" s="42">
        <v>0</v>
      </c>
      <c r="J15" s="42">
        <v>0</v>
      </c>
      <c r="K15" s="22">
        <v>6345</v>
      </c>
    </row>
    <row r="16" spans="1:11" ht="15" customHeight="1" outlineLevel="4" x14ac:dyDescent="0.2">
      <c r="A16" s="5" t="s">
        <v>11</v>
      </c>
      <c r="B16" s="5" t="s">
        <v>27</v>
      </c>
      <c r="C16" s="51" t="str">
        <f t="shared" si="0"/>
        <v>1.2</v>
      </c>
      <c r="D16" s="43" t="s">
        <v>19</v>
      </c>
      <c r="E16" s="43" t="s">
        <v>35</v>
      </c>
      <c r="F16" s="55" t="s">
        <v>36</v>
      </c>
      <c r="G16" s="22">
        <v>120728.96000000001</v>
      </c>
      <c r="H16" s="42">
        <v>120728.96000000001</v>
      </c>
      <c r="I16" s="42">
        <v>0</v>
      </c>
      <c r="J16" s="42">
        <v>0</v>
      </c>
      <c r="K16" s="22">
        <v>0</v>
      </c>
    </row>
    <row r="17" spans="1:11" ht="24" outlineLevel="4" x14ac:dyDescent="0.2">
      <c r="A17" s="5" t="s">
        <v>11</v>
      </c>
      <c r="B17" s="5" t="s">
        <v>27</v>
      </c>
      <c r="C17" s="51" t="str">
        <f t="shared" si="0"/>
        <v>1.2</v>
      </c>
      <c r="D17" s="43" t="s">
        <v>37</v>
      </c>
      <c r="E17" s="43" t="s">
        <v>38</v>
      </c>
      <c r="F17" s="55" t="s">
        <v>39</v>
      </c>
      <c r="G17" s="22">
        <v>113400</v>
      </c>
      <c r="H17" s="42">
        <v>113400</v>
      </c>
      <c r="I17" s="42">
        <v>0</v>
      </c>
      <c r="J17" s="42">
        <v>0</v>
      </c>
      <c r="K17" s="22">
        <v>0</v>
      </c>
    </row>
    <row r="18" spans="1:11" ht="15" customHeight="1" outlineLevel="4" x14ac:dyDescent="0.2">
      <c r="A18" s="5" t="s">
        <v>11</v>
      </c>
      <c r="B18" s="5" t="s">
        <v>27</v>
      </c>
      <c r="C18" s="51" t="str">
        <f t="shared" si="0"/>
        <v>1.2</v>
      </c>
      <c r="D18" s="43" t="s">
        <v>19</v>
      </c>
      <c r="E18" s="43" t="s">
        <v>40</v>
      </c>
      <c r="F18" s="55" t="s">
        <v>41</v>
      </c>
      <c r="G18" s="22">
        <v>13125</v>
      </c>
      <c r="H18" s="42">
        <v>13125</v>
      </c>
      <c r="I18" s="42">
        <v>0</v>
      </c>
      <c r="J18" s="42">
        <v>0</v>
      </c>
      <c r="K18" s="22">
        <v>0</v>
      </c>
    </row>
    <row r="19" spans="1:11" ht="15" customHeight="1" outlineLevel="4" x14ac:dyDescent="0.2">
      <c r="A19" s="5" t="s">
        <v>11</v>
      </c>
      <c r="B19" s="5" t="s">
        <v>27</v>
      </c>
      <c r="C19" s="51" t="str">
        <f t="shared" si="0"/>
        <v>1.2</v>
      </c>
      <c r="D19" s="43" t="s">
        <v>19</v>
      </c>
      <c r="E19" s="43" t="s">
        <v>42</v>
      </c>
      <c r="F19" s="55" t="s">
        <v>43</v>
      </c>
      <c r="G19" s="22">
        <v>155000</v>
      </c>
      <c r="H19" s="42">
        <v>35000</v>
      </c>
      <c r="I19" s="42">
        <v>0</v>
      </c>
      <c r="J19" s="42">
        <v>0</v>
      </c>
      <c r="K19" s="22">
        <v>120000</v>
      </c>
    </row>
    <row r="20" spans="1:11" ht="15" customHeight="1" outlineLevel="4" x14ac:dyDescent="0.2">
      <c r="A20" s="5" t="s">
        <v>11</v>
      </c>
      <c r="B20" s="5" t="s">
        <v>27</v>
      </c>
      <c r="C20" s="51" t="str">
        <f t="shared" si="0"/>
        <v>1.2</v>
      </c>
      <c r="D20" s="43" t="s">
        <v>44</v>
      </c>
      <c r="E20" s="43" t="s">
        <v>45</v>
      </c>
      <c r="F20" s="55" t="s">
        <v>46</v>
      </c>
      <c r="G20" s="22">
        <v>22428.21</v>
      </c>
      <c r="H20" s="42">
        <v>22428.21</v>
      </c>
      <c r="I20" s="42">
        <v>0</v>
      </c>
      <c r="J20" s="42">
        <v>0</v>
      </c>
      <c r="K20" s="22">
        <v>0</v>
      </c>
    </row>
    <row r="21" spans="1:11" ht="15" customHeight="1" outlineLevel="3" x14ac:dyDescent="0.2">
      <c r="A21" s="5"/>
      <c r="B21" s="7" t="s">
        <v>27</v>
      </c>
      <c r="C21" s="52" t="str">
        <f>IF(NOT(ISBLANK(E21)), (MID(E21,1,2)+0) &amp; "." &amp; (MID(E21,3,2)+0), IF(NOT(ISBLANK(B21)),MID(B21,6,100),""))</f>
        <v>Eix 2. Model docent: flexibilitat, innovació, personalització</v>
      </c>
      <c r="D21" s="44"/>
      <c r="E21" s="44"/>
      <c r="F21" s="56"/>
      <c r="G21" s="23">
        <f>SUBTOTAL(9,$G$13:$G$20)</f>
        <v>1130360.9985</v>
      </c>
      <c r="H21" s="24">
        <f>SUBTOTAL(9,$H$13:$H$20)</f>
        <v>887915.99999999988</v>
      </c>
      <c r="I21" s="24">
        <f>SUBTOTAL(9,$I$13:$I$20)</f>
        <v>27000</v>
      </c>
      <c r="J21" s="24">
        <f>SUBTOTAL(9,$J$13:$J$20)</f>
        <v>3000</v>
      </c>
      <c r="K21" s="23">
        <f>SUBTOTAL(9,$K$13:$K$20)</f>
        <v>212445</v>
      </c>
    </row>
    <row r="22" spans="1:11" ht="15" customHeight="1" outlineLevel="3" x14ac:dyDescent="0.2">
      <c r="A22" s="5"/>
      <c r="B22" s="7"/>
      <c r="C22" s="51" t="str">
        <f t="shared" ref="C22:C29" si="1">IF(NOT(ISBLANK(E22)), (MID(E22,1,2)+0) &amp; "." &amp; (MID(E22,3,2)+0), IF(NOT(ISBLANK(B22)),MID(B22,6,40),""))</f>
        <v/>
      </c>
      <c r="D22" s="43"/>
      <c r="E22" s="43"/>
      <c r="F22" s="55"/>
      <c r="G22" s="25"/>
      <c r="H22" s="26"/>
      <c r="I22" s="26"/>
      <c r="J22" s="26"/>
      <c r="K22" s="25"/>
    </row>
    <row r="23" spans="1:11" ht="15" customHeight="1" outlineLevel="4" x14ac:dyDescent="0.2">
      <c r="A23" s="5" t="s">
        <v>11</v>
      </c>
      <c r="B23" s="5" t="s">
        <v>47</v>
      </c>
      <c r="C23" s="51" t="str">
        <f t="shared" si="1"/>
        <v>1.3</v>
      </c>
      <c r="D23" s="43" t="s">
        <v>48</v>
      </c>
      <c r="E23" s="43" t="s">
        <v>49</v>
      </c>
      <c r="F23" s="55" t="s">
        <v>50</v>
      </c>
      <c r="G23" s="22">
        <v>1492528</v>
      </c>
      <c r="H23" s="42">
        <v>0</v>
      </c>
      <c r="I23" s="42">
        <v>61528</v>
      </c>
      <c r="J23" s="42">
        <v>0</v>
      </c>
      <c r="K23" s="22">
        <v>1431000</v>
      </c>
    </row>
    <row r="24" spans="1:11" ht="24" customHeight="1" outlineLevel="4" x14ac:dyDescent="0.2">
      <c r="A24" s="5" t="s">
        <v>11</v>
      </c>
      <c r="B24" s="5" t="s">
        <v>47</v>
      </c>
      <c r="C24" s="51" t="str">
        <f t="shared" si="1"/>
        <v>1.3</v>
      </c>
      <c r="D24" s="43" t="s">
        <v>48</v>
      </c>
      <c r="E24" s="43" t="s">
        <v>51</v>
      </c>
      <c r="F24" s="55" t="s">
        <v>52</v>
      </c>
      <c r="G24" s="22">
        <v>45000</v>
      </c>
      <c r="H24" s="42">
        <v>0</v>
      </c>
      <c r="I24" s="42">
        <v>0</v>
      </c>
      <c r="J24" s="42">
        <v>0</v>
      </c>
      <c r="K24" s="22">
        <v>45000</v>
      </c>
    </row>
    <row r="25" spans="1:11" ht="15" customHeight="1" outlineLevel="4" x14ac:dyDescent="0.2">
      <c r="A25" s="5" t="s">
        <v>11</v>
      </c>
      <c r="B25" s="5" t="s">
        <v>47</v>
      </c>
      <c r="C25" s="51" t="str">
        <f t="shared" si="1"/>
        <v>1.3</v>
      </c>
      <c r="D25" s="43" t="s">
        <v>19</v>
      </c>
      <c r="E25" s="43" t="s">
        <v>53</v>
      </c>
      <c r="F25" s="55" t="s">
        <v>54</v>
      </c>
      <c r="G25" s="22">
        <v>3291.76</v>
      </c>
      <c r="H25" s="42">
        <v>3291.76</v>
      </c>
      <c r="I25" s="42">
        <v>0</v>
      </c>
      <c r="J25" s="42">
        <v>0</v>
      </c>
      <c r="K25" s="22">
        <v>0</v>
      </c>
    </row>
    <row r="26" spans="1:11" ht="36" outlineLevel="4" x14ac:dyDescent="0.2">
      <c r="A26" s="5" t="s">
        <v>11</v>
      </c>
      <c r="B26" s="5" t="s">
        <v>47</v>
      </c>
      <c r="C26" s="51" t="str">
        <f t="shared" si="1"/>
        <v>1.3</v>
      </c>
      <c r="D26" s="10" t="s">
        <v>380</v>
      </c>
      <c r="E26" s="43" t="s">
        <v>55</v>
      </c>
      <c r="F26" s="55" t="s">
        <v>56</v>
      </c>
      <c r="G26" s="22">
        <v>21637.5</v>
      </c>
      <c r="H26" s="42">
        <v>17137.5</v>
      </c>
      <c r="I26" s="42">
        <v>0</v>
      </c>
      <c r="J26" s="42">
        <v>0</v>
      </c>
      <c r="K26" s="22">
        <v>4500</v>
      </c>
    </row>
    <row r="27" spans="1:11" ht="24" outlineLevel="4" x14ac:dyDescent="0.2">
      <c r="A27" s="5" t="s">
        <v>11</v>
      </c>
      <c r="B27" s="5" t="s">
        <v>47</v>
      </c>
      <c r="C27" s="51" t="str">
        <f t="shared" si="1"/>
        <v>1.3</v>
      </c>
      <c r="D27" s="43" t="s">
        <v>57</v>
      </c>
      <c r="E27" s="43" t="s">
        <v>58</v>
      </c>
      <c r="F27" s="55" t="s">
        <v>59</v>
      </c>
      <c r="G27" s="22">
        <v>7125</v>
      </c>
      <c r="H27" s="42">
        <v>6825</v>
      </c>
      <c r="I27" s="42">
        <v>300</v>
      </c>
      <c r="J27" s="42">
        <v>0</v>
      </c>
      <c r="K27" s="22">
        <v>0</v>
      </c>
    </row>
    <row r="28" spans="1:11" ht="15" customHeight="1" outlineLevel="4" x14ac:dyDescent="0.2">
      <c r="A28" s="5" t="s">
        <v>11</v>
      </c>
      <c r="B28" s="5" t="s">
        <v>47</v>
      </c>
      <c r="C28" s="51" t="str">
        <f t="shared" si="1"/>
        <v>1.3</v>
      </c>
      <c r="D28" s="43" t="s">
        <v>60</v>
      </c>
      <c r="E28" s="43" t="s">
        <v>61</v>
      </c>
      <c r="F28" s="55" t="s">
        <v>62</v>
      </c>
      <c r="G28" s="22">
        <v>35000</v>
      </c>
      <c r="H28" s="42">
        <v>0</v>
      </c>
      <c r="I28" s="42">
        <v>0</v>
      </c>
      <c r="J28" s="42">
        <v>0</v>
      </c>
      <c r="K28" s="22">
        <v>35000</v>
      </c>
    </row>
    <row r="29" spans="1:11" ht="15" customHeight="1" outlineLevel="4" x14ac:dyDescent="0.2">
      <c r="A29" s="5" t="s">
        <v>11</v>
      </c>
      <c r="B29" s="5" t="s">
        <v>47</v>
      </c>
      <c r="C29" s="51" t="str">
        <f t="shared" si="1"/>
        <v>1.3</v>
      </c>
      <c r="D29" s="43" t="s">
        <v>48</v>
      </c>
      <c r="E29" s="43" t="s">
        <v>63</v>
      </c>
      <c r="F29" s="55" t="s">
        <v>64</v>
      </c>
      <c r="G29" s="22">
        <v>712.5</v>
      </c>
      <c r="H29" s="42">
        <v>712.5</v>
      </c>
      <c r="I29" s="42">
        <v>0</v>
      </c>
      <c r="J29" s="42">
        <v>0</v>
      </c>
      <c r="K29" s="22">
        <v>0</v>
      </c>
    </row>
    <row r="30" spans="1:11" ht="15" customHeight="1" outlineLevel="3" x14ac:dyDescent="0.2">
      <c r="A30" s="5"/>
      <c r="B30" s="7" t="s">
        <v>47</v>
      </c>
      <c r="C30" s="52" t="str">
        <f>IF(NOT(ISBLANK(E30)), (MID(E30,1,2)+0) &amp; "." &amp; (MID(E30,3,2)+0), IF(NOT(ISBLANK(B30)),MID(B30,6,100),""))</f>
        <v>Eix 3. Formació contínua / LLL: públic objectiu, temàtiques, continguts, formats</v>
      </c>
      <c r="D30" s="44"/>
      <c r="E30" s="44"/>
      <c r="F30" s="56"/>
      <c r="G30" s="23">
        <f>SUBTOTAL(9,$G$23:$G$29)</f>
        <v>1605294.76</v>
      </c>
      <c r="H30" s="24">
        <f>SUBTOTAL(9,$H$23:$H$29)</f>
        <v>27966.760000000002</v>
      </c>
      <c r="I30" s="24">
        <f>SUBTOTAL(9,$I$23:$I$29)</f>
        <v>61828</v>
      </c>
      <c r="J30" s="24">
        <f>SUBTOTAL(9,$J$23:$J$29)</f>
        <v>0</v>
      </c>
      <c r="K30" s="23">
        <f>SUBTOTAL(9,$K$23:$K$29)</f>
        <v>1515500</v>
      </c>
    </row>
    <row r="31" spans="1:11" ht="15" customHeight="1" outlineLevel="3" x14ac:dyDescent="0.2">
      <c r="A31" s="5"/>
      <c r="B31" s="7"/>
      <c r="C31" s="51" t="str">
        <f>IF(NOT(ISBLANK(E31)), (MID(E31,1,2)+0) &amp; "." &amp; (MID(E31,3,2)+0), IF(NOT(ISBLANK(B31)),MID(B31,6,40),""))</f>
        <v/>
      </c>
      <c r="D31" s="43"/>
      <c r="E31" s="43"/>
      <c r="F31" s="55"/>
      <c r="G31" s="25"/>
      <c r="H31" s="26"/>
      <c r="I31" s="26"/>
      <c r="J31" s="26"/>
      <c r="K31" s="25"/>
    </row>
    <row r="32" spans="1:11" ht="15" customHeight="1" outlineLevel="4" x14ac:dyDescent="0.2">
      <c r="A32" s="5" t="s">
        <v>11</v>
      </c>
      <c r="B32" s="5" t="s">
        <v>65</v>
      </c>
      <c r="C32" s="51" t="str">
        <f>IF(NOT(ISBLANK(E32)), (MID(E32,1,2)+0) &amp; "." &amp; (MID(E32,3,2)+0), IF(NOT(ISBLANK(B32)),MID(B32,6,40),""))</f>
        <v>1.4</v>
      </c>
      <c r="D32" s="43" t="s">
        <v>66</v>
      </c>
      <c r="E32" s="43" t="s">
        <v>67</v>
      </c>
      <c r="F32" s="55" t="s">
        <v>68</v>
      </c>
      <c r="G32" s="22">
        <v>212240.25</v>
      </c>
      <c r="H32" s="42">
        <v>8320.25</v>
      </c>
      <c r="I32" s="42">
        <v>68500</v>
      </c>
      <c r="J32" s="42">
        <v>0</v>
      </c>
      <c r="K32" s="22">
        <v>135420</v>
      </c>
    </row>
    <row r="33" spans="1:11" ht="15" customHeight="1" outlineLevel="4" x14ac:dyDescent="0.2">
      <c r="A33" s="5" t="s">
        <v>11</v>
      </c>
      <c r="B33" s="5" t="s">
        <v>65</v>
      </c>
      <c r="C33" s="51" t="str">
        <f>IF(NOT(ISBLANK(E33)), (MID(E33,1,2)+0) &amp; "." &amp; (MID(E33,3,2)+0), IF(NOT(ISBLANK(B33)),MID(B33,6,40),""))</f>
        <v>1.4</v>
      </c>
      <c r="D33" s="43" t="s">
        <v>13</v>
      </c>
      <c r="E33" s="43" t="s">
        <v>69</v>
      </c>
      <c r="F33" s="55" t="s">
        <v>70</v>
      </c>
      <c r="G33" s="22">
        <v>5000</v>
      </c>
      <c r="H33" s="42">
        <v>5000</v>
      </c>
      <c r="I33" s="42">
        <v>0</v>
      </c>
      <c r="J33" s="42">
        <v>0</v>
      </c>
      <c r="K33" s="22">
        <v>0</v>
      </c>
    </row>
    <row r="34" spans="1:11" ht="15" customHeight="1" outlineLevel="3" x14ac:dyDescent="0.2">
      <c r="A34" s="5"/>
      <c r="B34" s="7" t="s">
        <v>65</v>
      </c>
      <c r="C34" s="52" t="str">
        <f>IF(NOT(ISBLANK(E34)), (MID(E34,1,2)+0) &amp; "." &amp; (MID(E34,3,2)+0), IF(NOT(ISBLANK(B34)),MID(B34,6,100),""))</f>
        <v>Eix 4. Ocupabilitat: mecanismes, serveis, plataformes</v>
      </c>
      <c r="D34" s="44"/>
      <c r="E34" s="44"/>
      <c r="F34" s="56"/>
      <c r="G34" s="23">
        <f>SUBTOTAL(9,$G$32:$G$33)</f>
        <v>217240.25</v>
      </c>
      <c r="H34" s="24">
        <f>SUBTOTAL(9,$H$32:$H$33)</f>
        <v>13320.25</v>
      </c>
      <c r="I34" s="24">
        <f>SUBTOTAL(9,$I$32:$I$33)</f>
        <v>68500</v>
      </c>
      <c r="J34" s="24">
        <f>SUBTOTAL(9,$J$32:$J$33)</f>
        <v>0</v>
      </c>
      <c r="K34" s="23">
        <f>SUBTOTAL(9,$K$32:$K$33)</f>
        <v>135420</v>
      </c>
    </row>
    <row r="35" spans="1:11" ht="15" customHeight="1" outlineLevel="3" x14ac:dyDescent="0.2">
      <c r="A35" s="5"/>
      <c r="B35" s="7"/>
      <c r="C35" s="53"/>
      <c r="D35" s="43"/>
      <c r="E35" s="43"/>
      <c r="F35" s="55"/>
      <c r="G35" s="25"/>
      <c r="H35" s="26"/>
      <c r="I35" s="26"/>
      <c r="J35" s="26"/>
      <c r="K35" s="25"/>
    </row>
    <row r="36" spans="1:11" ht="15" customHeight="1" outlineLevel="2" x14ac:dyDescent="0.2">
      <c r="A36" s="7" t="s">
        <v>11</v>
      </c>
      <c r="B36" s="7"/>
      <c r="C36" s="11" t="s">
        <v>370</v>
      </c>
      <c r="D36" s="46"/>
      <c r="E36" s="47"/>
      <c r="F36" s="46"/>
      <c r="G36" s="27">
        <f>SUBTOTAL(9,$G$6:$G$34)</f>
        <v>3706417.0884999996</v>
      </c>
      <c r="H36" s="28">
        <f>SUBTOTAL(9,$H$6:$H$34)</f>
        <v>1409961.0899999999</v>
      </c>
      <c r="I36" s="28">
        <f>SUBTOTAL(9,$I$6:$I$34)</f>
        <v>157328</v>
      </c>
      <c r="J36" s="28">
        <f>SUBTOTAL(9,$J$6:$J$34)</f>
        <v>3000</v>
      </c>
      <c r="K36" s="27">
        <f>SUBTOTAL(9,$K$6:$K$34)</f>
        <v>2136128</v>
      </c>
    </row>
    <row r="37" spans="1:11" ht="15" customHeight="1" outlineLevel="2" x14ac:dyDescent="0.2">
      <c r="A37" s="7"/>
      <c r="B37" s="7"/>
      <c r="C37" s="51" t="str">
        <f>IF(NOT(ISBLANK(E37)), (MID(E37,1,2)+0) &amp; "." &amp; (MID(E37,3,2)+0), IF(NOT(ISBLANK(B37)),MID(B37,6,40),""))</f>
        <v/>
      </c>
      <c r="D37" s="43"/>
      <c r="E37" s="43"/>
      <c r="F37" s="55"/>
      <c r="G37" s="25"/>
      <c r="H37" s="26"/>
      <c r="I37" s="26"/>
      <c r="J37" s="26"/>
      <c r="K37" s="25"/>
    </row>
    <row r="38" spans="1:11" ht="15" customHeight="1" outlineLevel="2" x14ac:dyDescent="0.2">
      <c r="A38" s="7"/>
      <c r="B38" s="7"/>
      <c r="C38" s="9" t="s">
        <v>377</v>
      </c>
      <c r="D38" s="43"/>
      <c r="E38" s="43"/>
      <c r="F38" s="55"/>
      <c r="G38" s="25"/>
      <c r="H38" s="26"/>
      <c r="I38" s="26"/>
      <c r="J38" s="26"/>
      <c r="K38" s="25"/>
    </row>
    <row r="39" spans="1:11" ht="15" customHeight="1" outlineLevel="2" x14ac:dyDescent="0.2">
      <c r="A39" s="7"/>
      <c r="B39" s="7"/>
      <c r="C39" s="17"/>
      <c r="D39" s="43"/>
      <c r="E39" s="43"/>
      <c r="F39" s="55"/>
      <c r="G39" s="25"/>
      <c r="H39" s="26"/>
      <c r="I39" s="26"/>
      <c r="J39" s="26"/>
      <c r="K39" s="25"/>
    </row>
    <row r="40" spans="1:11" ht="15" customHeight="1" outlineLevel="4" x14ac:dyDescent="0.2">
      <c r="A40" s="5" t="s">
        <v>71</v>
      </c>
      <c r="B40" s="5" t="s">
        <v>72</v>
      </c>
      <c r="C40" s="51" t="str">
        <f>IF(NOT(ISBLANK(E40)), (MID(E40,1,2)+0) &amp; "." &amp; (MID(E40,3,2)+0), IF(NOT(ISBLANK(B40)),MID(B40,6,40),""))</f>
        <v>2.1</v>
      </c>
      <c r="D40" s="43" t="s">
        <v>73</v>
      </c>
      <c r="E40" s="43" t="s">
        <v>74</v>
      </c>
      <c r="F40" s="55" t="s">
        <v>75</v>
      </c>
      <c r="G40" s="22">
        <v>3645508.28</v>
      </c>
      <c r="H40" s="42">
        <v>1138128.57</v>
      </c>
      <c r="I40" s="42">
        <v>1318394.1299999999</v>
      </c>
      <c r="J40" s="42">
        <v>1188985.58</v>
      </c>
      <c r="K40" s="22">
        <v>0</v>
      </c>
    </row>
    <row r="41" spans="1:11" ht="15" customHeight="1" outlineLevel="4" x14ac:dyDescent="0.2">
      <c r="A41" s="5" t="s">
        <v>71</v>
      </c>
      <c r="B41" s="5" t="s">
        <v>72</v>
      </c>
      <c r="C41" s="51" t="str">
        <f>IF(NOT(ISBLANK(E41)), (MID(E41,1,2)+0) &amp; "." &amp; (MID(E41,3,2)+0), IF(NOT(ISBLANK(B41)),MID(B41,6,40),""))</f>
        <v>2.1</v>
      </c>
      <c r="D41" s="43" t="s">
        <v>76</v>
      </c>
      <c r="E41" s="43" t="s">
        <v>77</v>
      </c>
      <c r="F41" s="55" t="s">
        <v>78</v>
      </c>
      <c r="G41" s="22">
        <v>90000</v>
      </c>
      <c r="H41" s="42">
        <v>90000</v>
      </c>
      <c r="I41" s="42">
        <v>0</v>
      </c>
      <c r="J41" s="42">
        <v>0</v>
      </c>
      <c r="K41" s="22">
        <v>0</v>
      </c>
    </row>
    <row r="42" spans="1:11" ht="15" customHeight="1" outlineLevel="3" x14ac:dyDescent="0.2">
      <c r="A42" s="5"/>
      <c r="B42" s="7" t="s">
        <v>72</v>
      </c>
      <c r="C42" s="52" t="str">
        <f>IF(NOT(ISBLANK(E42)), (MID(E42,1,2)+0) &amp; "." &amp; (MID(E42,3,2)+0), IF(NOT(ISBLANK(B42)),MID(B42,6,100),""))</f>
        <v>Eix 5. Recerca: talent, retorn, suport</v>
      </c>
      <c r="D42" s="44"/>
      <c r="E42" s="44"/>
      <c r="F42" s="56"/>
      <c r="G42" s="23">
        <f>SUBTOTAL(9,$G$40:$G$41)</f>
        <v>3735508.28</v>
      </c>
      <c r="H42" s="24">
        <f>SUBTOTAL(9,$H$40:$H$41)</f>
        <v>1228128.57</v>
      </c>
      <c r="I42" s="24">
        <f>SUBTOTAL(9,$I$40:$I$41)</f>
        <v>1318394.1299999999</v>
      </c>
      <c r="J42" s="24">
        <f>SUBTOTAL(9,$J$40:$J$41)</f>
        <v>1188985.58</v>
      </c>
      <c r="K42" s="23">
        <f>SUBTOTAL(9,$K$40:$K$41)</f>
        <v>0</v>
      </c>
    </row>
    <row r="43" spans="1:11" ht="15" customHeight="1" outlineLevel="3" x14ac:dyDescent="0.2">
      <c r="A43" s="5"/>
      <c r="B43" s="7"/>
      <c r="C43" s="51" t="str">
        <f t="shared" ref="C43:C58" si="2">IF(NOT(ISBLANK(E43)), (MID(E43,1,2)+0) &amp; "." &amp; (MID(E43,3,2)+0), IF(NOT(ISBLANK(B43)),MID(B43,6,40),""))</f>
        <v/>
      </c>
      <c r="D43" s="43"/>
      <c r="E43" s="43"/>
      <c r="F43" s="55"/>
      <c r="G43" s="25"/>
      <c r="H43" s="26"/>
      <c r="I43" s="26"/>
      <c r="J43" s="26"/>
      <c r="K43" s="25"/>
    </row>
    <row r="44" spans="1:11" ht="15" customHeight="1" outlineLevel="4" x14ac:dyDescent="0.2">
      <c r="A44" s="5" t="s">
        <v>71</v>
      </c>
      <c r="B44" s="5" t="s">
        <v>79</v>
      </c>
      <c r="C44" s="51" t="str">
        <f t="shared" si="2"/>
        <v>2.2</v>
      </c>
      <c r="D44" s="43" t="s">
        <v>80</v>
      </c>
      <c r="E44" s="43" t="s">
        <v>81</v>
      </c>
      <c r="F44" s="55" t="s">
        <v>82</v>
      </c>
      <c r="G44" s="22">
        <v>68400.06</v>
      </c>
      <c r="H44" s="42">
        <v>68400.06</v>
      </c>
      <c r="I44" s="42">
        <v>0</v>
      </c>
      <c r="J44" s="42">
        <v>0</v>
      </c>
      <c r="K44" s="22">
        <v>0</v>
      </c>
    </row>
    <row r="45" spans="1:11" ht="15" customHeight="1" outlineLevel="4" x14ac:dyDescent="0.2">
      <c r="A45" s="5" t="s">
        <v>71</v>
      </c>
      <c r="B45" s="5" t="s">
        <v>79</v>
      </c>
      <c r="C45" s="51" t="str">
        <f t="shared" si="2"/>
        <v>2.2</v>
      </c>
      <c r="D45" s="43" t="s">
        <v>83</v>
      </c>
      <c r="E45" s="43" t="s">
        <v>84</v>
      </c>
      <c r="F45" s="55" t="s">
        <v>85</v>
      </c>
      <c r="G45" s="22">
        <v>21929.29</v>
      </c>
      <c r="H45" s="42">
        <v>21929.29</v>
      </c>
      <c r="I45" s="42">
        <v>0</v>
      </c>
      <c r="J45" s="42">
        <v>0</v>
      </c>
      <c r="K45" s="22">
        <v>0</v>
      </c>
    </row>
    <row r="46" spans="1:11" ht="15" customHeight="1" outlineLevel="4" x14ac:dyDescent="0.2">
      <c r="A46" s="5" t="s">
        <v>71</v>
      </c>
      <c r="B46" s="5" t="s">
        <v>79</v>
      </c>
      <c r="C46" s="51" t="str">
        <f t="shared" si="2"/>
        <v>2.2</v>
      </c>
      <c r="D46" s="43" t="s">
        <v>73</v>
      </c>
      <c r="E46" s="43" t="s">
        <v>86</v>
      </c>
      <c r="F46" s="55" t="s">
        <v>87</v>
      </c>
      <c r="G46" s="22">
        <v>135000</v>
      </c>
      <c r="H46" s="42">
        <v>135000</v>
      </c>
      <c r="I46" s="42">
        <v>0</v>
      </c>
      <c r="J46" s="42">
        <v>0</v>
      </c>
      <c r="K46" s="22">
        <v>0</v>
      </c>
    </row>
    <row r="47" spans="1:11" ht="15" customHeight="1" outlineLevel="4" x14ac:dyDescent="0.2">
      <c r="A47" s="5" t="s">
        <v>71</v>
      </c>
      <c r="B47" s="5" t="s">
        <v>79</v>
      </c>
      <c r="C47" s="51" t="str">
        <f t="shared" si="2"/>
        <v>2.2</v>
      </c>
      <c r="D47" s="43" t="s">
        <v>73</v>
      </c>
      <c r="E47" s="43" t="s">
        <v>88</v>
      </c>
      <c r="F47" s="55" t="s">
        <v>89</v>
      </c>
      <c r="G47" s="22">
        <v>10000</v>
      </c>
      <c r="H47" s="42">
        <v>10000</v>
      </c>
      <c r="I47" s="42">
        <v>0</v>
      </c>
      <c r="J47" s="42">
        <v>0</v>
      </c>
      <c r="K47" s="22">
        <v>0</v>
      </c>
    </row>
    <row r="48" spans="1:11" ht="15" customHeight="1" outlineLevel="4" x14ac:dyDescent="0.2">
      <c r="A48" s="5" t="s">
        <v>71</v>
      </c>
      <c r="B48" s="5" t="s">
        <v>79</v>
      </c>
      <c r="C48" s="51" t="str">
        <f t="shared" si="2"/>
        <v>2.2</v>
      </c>
      <c r="D48" s="43" t="s">
        <v>73</v>
      </c>
      <c r="E48" s="43" t="s">
        <v>90</v>
      </c>
      <c r="F48" s="55" t="s">
        <v>91</v>
      </c>
      <c r="G48" s="22">
        <v>2000</v>
      </c>
      <c r="H48" s="42">
        <v>2000</v>
      </c>
      <c r="I48" s="42">
        <v>0</v>
      </c>
      <c r="J48" s="42">
        <v>0</v>
      </c>
      <c r="K48" s="22">
        <v>0</v>
      </c>
    </row>
    <row r="49" spans="1:12" ht="15" customHeight="1" outlineLevel="4" x14ac:dyDescent="0.2">
      <c r="A49" s="5" t="s">
        <v>71</v>
      </c>
      <c r="B49" s="5" t="s">
        <v>79</v>
      </c>
      <c r="C49" s="51" t="str">
        <f t="shared" si="2"/>
        <v>2.2</v>
      </c>
      <c r="D49" s="43" t="s">
        <v>92</v>
      </c>
      <c r="E49" s="43" t="s">
        <v>93</v>
      </c>
      <c r="F49" s="55" t="s">
        <v>94</v>
      </c>
      <c r="G49" s="22">
        <v>30000</v>
      </c>
      <c r="H49" s="42">
        <v>30000</v>
      </c>
      <c r="I49" s="42">
        <v>0</v>
      </c>
      <c r="J49" s="42">
        <v>0</v>
      </c>
      <c r="K49" s="22">
        <v>0</v>
      </c>
    </row>
    <row r="50" spans="1:12" ht="15" customHeight="1" outlineLevel="4" x14ac:dyDescent="0.2">
      <c r="A50" s="5" t="s">
        <v>71</v>
      </c>
      <c r="B50" s="5" t="s">
        <v>79</v>
      </c>
      <c r="C50" s="51" t="str">
        <f t="shared" si="2"/>
        <v>2.2</v>
      </c>
      <c r="D50" s="43" t="s">
        <v>92</v>
      </c>
      <c r="E50" s="43" t="s">
        <v>95</v>
      </c>
      <c r="F50" s="55" t="s">
        <v>96</v>
      </c>
      <c r="G50" s="22">
        <v>11328.76</v>
      </c>
      <c r="H50" s="42">
        <v>11328.76</v>
      </c>
      <c r="I50" s="42">
        <v>0</v>
      </c>
      <c r="J50" s="42">
        <v>0</v>
      </c>
      <c r="K50" s="22">
        <v>0</v>
      </c>
    </row>
    <row r="51" spans="1:12" ht="15" customHeight="1" outlineLevel="4" x14ac:dyDescent="0.2">
      <c r="A51" s="5" t="s">
        <v>71</v>
      </c>
      <c r="B51" s="5" t="s">
        <v>79</v>
      </c>
      <c r="C51" s="51" t="str">
        <f t="shared" si="2"/>
        <v>2.2</v>
      </c>
      <c r="D51" s="43" t="s">
        <v>73</v>
      </c>
      <c r="E51" s="43" t="s">
        <v>97</v>
      </c>
      <c r="F51" s="55" t="s">
        <v>98</v>
      </c>
      <c r="G51" s="22">
        <v>10000</v>
      </c>
      <c r="H51" s="42">
        <v>10000</v>
      </c>
      <c r="I51" s="42">
        <v>0</v>
      </c>
      <c r="J51" s="42">
        <v>0</v>
      </c>
      <c r="K51" s="22">
        <v>0</v>
      </c>
    </row>
    <row r="52" spans="1:12" ht="15" customHeight="1" outlineLevel="4" x14ac:dyDescent="0.2">
      <c r="A52" s="5" t="s">
        <v>71</v>
      </c>
      <c r="B52" s="5" t="s">
        <v>79</v>
      </c>
      <c r="C52" s="51" t="str">
        <f t="shared" si="2"/>
        <v>2.2</v>
      </c>
      <c r="D52" s="43" t="s">
        <v>73</v>
      </c>
      <c r="E52" s="43" t="s">
        <v>99</v>
      </c>
      <c r="F52" s="55" t="s">
        <v>100</v>
      </c>
      <c r="G52" s="22">
        <v>51533.120000000003</v>
      </c>
      <c r="H52" s="42">
        <v>0</v>
      </c>
      <c r="I52" s="42">
        <v>20000</v>
      </c>
      <c r="J52" s="42">
        <v>31533.119999999999</v>
      </c>
      <c r="K52" s="22">
        <v>0</v>
      </c>
    </row>
    <row r="53" spans="1:12" ht="15" customHeight="1" outlineLevel="4" x14ac:dyDescent="0.2">
      <c r="A53" s="5" t="s">
        <v>71</v>
      </c>
      <c r="B53" s="5" t="s">
        <v>79</v>
      </c>
      <c r="C53" s="51" t="str">
        <f t="shared" si="2"/>
        <v>2.2</v>
      </c>
      <c r="D53" s="43" t="s">
        <v>73</v>
      </c>
      <c r="E53" s="43" t="s">
        <v>101</v>
      </c>
      <c r="F53" s="55" t="s">
        <v>102</v>
      </c>
      <c r="G53" s="22">
        <v>20000</v>
      </c>
      <c r="H53" s="42">
        <v>0</v>
      </c>
      <c r="I53" s="42">
        <v>20000</v>
      </c>
      <c r="J53" s="42">
        <v>0</v>
      </c>
      <c r="K53" s="22">
        <v>0</v>
      </c>
    </row>
    <row r="54" spans="1:12" ht="15" customHeight="1" outlineLevel="4" x14ac:dyDescent="0.2">
      <c r="A54" s="5" t="s">
        <v>71</v>
      </c>
      <c r="B54" s="5" t="s">
        <v>79</v>
      </c>
      <c r="C54" s="59" t="str">
        <f t="shared" si="2"/>
        <v>2.2</v>
      </c>
      <c r="D54" s="60" t="s">
        <v>103</v>
      </c>
      <c r="E54" s="60" t="s">
        <v>104</v>
      </c>
      <c r="F54" s="61" t="s">
        <v>105</v>
      </c>
      <c r="G54" s="62">
        <v>2123000</v>
      </c>
      <c r="H54" s="63">
        <v>30000</v>
      </c>
      <c r="I54" s="63">
        <v>63000</v>
      </c>
      <c r="J54" s="63">
        <v>0</v>
      </c>
      <c r="K54" s="62">
        <v>2030000</v>
      </c>
      <c r="L54" s="16"/>
    </row>
    <row r="55" spans="1:12" ht="15" customHeight="1" outlineLevel="4" x14ac:dyDescent="0.2">
      <c r="A55" s="5" t="s">
        <v>71</v>
      </c>
      <c r="B55" s="5" t="s">
        <v>79</v>
      </c>
      <c r="C55" s="59" t="str">
        <f t="shared" si="2"/>
        <v>2.2</v>
      </c>
      <c r="D55" s="60" t="s">
        <v>83</v>
      </c>
      <c r="E55" s="60" t="s">
        <v>106</v>
      </c>
      <c r="F55" s="61" t="s">
        <v>107</v>
      </c>
      <c r="G55" s="62">
        <v>2460000</v>
      </c>
      <c r="H55" s="63">
        <v>0</v>
      </c>
      <c r="I55" s="63">
        <v>0</v>
      </c>
      <c r="J55" s="63">
        <v>2460000</v>
      </c>
      <c r="K55" s="62">
        <v>0</v>
      </c>
      <c r="L55" s="16"/>
    </row>
    <row r="56" spans="1:12" ht="15" customHeight="1" outlineLevel="4" x14ac:dyDescent="0.2">
      <c r="A56" s="5" t="s">
        <v>71</v>
      </c>
      <c r="B56" s="5" t="s">
        <v>79</v>
      </c>
      <c r="C56" s="59" t="str">
        <f t="shared" si="2"/>
        <v>2.2</v>
      </c>
      <c r="D56" s="60" t="s">
        <v>83</v>
      </c>
      <c r="E56" s="60" t="s">
        <v>108</v>
      </c>
      <c r="F56" s="61" t="s">
        <v>109</v>
      </c>
      <c r="G56" s="62">
        <v>2048000</v>
      </c>
      <c r="H56" s="63">
        <v>0</v>
      </c>
      <c r="I56" s="63">
        <v>1478000</v>
      </c>
      <c r="J56" s="63">
        <v>570000</v>
      </c>
      <c r="K56" s="62">
        <v>0</v>
      </c>
      <c r="L56" s="16"/>
    </row>
    <row r="57" spans="1:12" ht="15" customHeight="1" outlineLevel="4" x14ac:dyDescent="0.2">
      <c r="A57" s="5" t="s">
        <v>71</v>
      </c>
      <c r="B57" s="5" t="s">
        <v>79</v>
      </c>
      <c r="C57" s="59" t="str">
        <f t="shared" si="2"/>
        <v>2.2</v>
      </c>
      <c r="D57" s="60" t="s">
        <v>83</v>
      </c>
      <c r="E57" s="60" t="s">
        <v>110</v>
      </c>
      <c r="F57" s="61" t="s">
        <v>111</v>
      </c>
      <c r="G57" s="62">
        <v>2500000</v>
      </c>
      <c r="H57" s="63">
        <v>0</v>
      </c>
      <c r="I57" s="63">
        <v>0</v>
      </c>
      <c r="J57" s="63">
        <v>2500000</v>
      </c>
      <c r="K57" s="62">
        <v>0</v>
      </c>
      <c r="L57" s="16"/>
    </row>
    <row r="58" spans="1:12" ht="15" customHeight="1" outlineLevel="4" x14ac:dyDescent="0.2">
      <c r="A58" s="5" t="s">
        <v>71</v>
      </c>
      <c r="B58" s="5" t="s">
        <v>79</v>
      </c>
      <c r="C58" s="51" t="str">
        <f t="shared" si="2"/>
        <v>2.2</v>
      </c>
      <c r="D58" s="43" t="s">
        <v>92</v>
      </c>
      <c r="E58" s="43" t="s">
        <v>112</v>
      </c>
      <c r="F58" s="55" t="s">
        <v>113</v>
      </c>
      <c r="G58" s="22">
        <v>9000</v>
      </c>
      <c r="H58" s="42">
        <v>9000</v>
      </c>
      <c r="I58" s="42">
        <v>0</v>
      </c>
      <c r="J58" s="42">
        <v>0</v>
      </c>
      <c r="K58" s="22">
        <v>0</v>
      </c>
    </row>
    <row r="59" spans="1:12" ht="15" customHeight="1" outlineLevel="3" x14ac:dyDescent="0.2">
      <c r="A59" s="5"/>
      <c r="B59" s="7" t="s">
        <v>79</v>
      </c>
      <c r="C59" s="52" t="str">
        <f>IF(NOT(ISBLANK(E59)), (MID(E59,1,2)+0) &amp; "." &amp; (MID(E59,3,2)+0), IF(NOT(ISBLANK(B59)),MID(B59,6,100),""))</f>
        <v>Eix 6. Transferència i innovació: presència, valorització, obertura</v>
      </c>
      <c r="D59" s="44"/>
      <c r="E59" s="44"/>
      <c r="F59" s="56"/>
      <c r="G59" s="23">
        <f>SUBTOTAL(9,$G$44:$G$58)</f>
        <v>9500191.2300000004</v>
      </c>
      <c r="H59" s="24">
        <f>SUBTOTAL(9,$H$44:$H$58)</f>
        <v>327658.11</v>
      </c>
      <c r="I59" s="24">
        <f>SUBTOTAL(9,$I$44:$I$58)</f>
        <v>1581000</v>
      </c>
      <c r="J59" s="24">
        <f>SUBTOTAL(9,$J$44:$J$58)</f>
        <v>5561533.1200000001</v>
      </c>
      <c r="K59" s="23">
        <f>SUBTOTAL(9,$K$44:$K$58)</f>
        <v>2030000</v>
      </c>
    </row>
    <row r="60" spans="1:12" ht="15" customHeight="1" outlineLevel="3" x14ac:dyDescent="0.2">
      <c r="A60" s="5"/>
      <c r="B60" s="7"/>
      <c r="C60" s="51" t="str">
        <f t="shared" ref="C60:C66" si="3">IF(NOT(ISBLANK(E60)), (MID(E60,1,2)+0) &amp; "." &amp; (MID(E60,3,2)+0), IF(NOT(ISBLANK(B60)),MID(B60,6,40),""))</f>
        <v/>
      </c>
      <c r="D60" s="43"/>
      <c r="E60" s="43"/>
      <c r="F60" s="55"/>
      <c r="G60" s="25"/>
      <c r="H60" s="26"/>
      <c r="I60" s="26"/>
      <c r="J60" s="26"/>
      <c r="K60" s="25"/>
    </row>
    <row r="61" spans="1:12" ht="15" customHeight="1" outlineLevel="4" x14ac:dyDescent="0.2">
      <c r="A61" s="5" t="s">
        <v>71</v>
      </c>
      <c r="B61" s="5" t="s">
        <v>114</v>
      </c>
      <c r="C61" s="51" t="str">
        <f t="shared" si="3"/>
        <v>2.3</v>
      </c>
      <c r="D61" s="43" t="s">
        <v>32</v>
      </c>
      <c r="E61" s="43" t="s">
        <v>115</v>
      </c>
      <c r="F61" s="55" t="s">
        <v>116</v>
      </c>
      <c r="G61" s="22">
        <v>330221.50150000001</v>
      </c>
      <c r="H61" s="42">
        <v>322466.5</v>
      </c>
      <c r="I61" s="42">
        <v>0</v>
      </c>
      <c r="J61" s="42">
        <v>0</v>
      </c>
      <c r="K61" s="22">
        <v>7755</v>
      </c>
    </row>
    <row r="62" spans="1:12" ht="15" customHeight="1" outlineLevel="4" x14ac:dyDescent="0.2">
      <c r="A62" s="5" t="s">
        <v>71</v>
      </c>
      <c r="B62" s="5" t="s">
        <v>114</v>
      </c>
      <c r="C62" s="51" t="str">
        <f t="shared" si="3"/>
        <v>2.3</v>
      </c>
      <c r="D62" s="43" t="s">
        <v>117</v>
      </c>
      <c r="E62" s="43" t="s">
        <v>118</v>
      </c>
      <c r="F62" s="55" t="s">
        <v>119</v>
      </c>
      <c r="G62" s="22">
        <v>729500</v>
      </c>
      <c r="H62" s="42">
        <v>142000</v>
      </c>
      <c r="I62" s="42">
        <v>22000</v>
      </c>
      <c r="J62" s="42">
        <v>0</v>
      </c>
      <c r="K62" s="22">
        <v>565500</v>
      </c>
    </row>
    <row r="63" spans="1:12" ht="15" customHeight="1" outlineLevel="4" x14ac:dyDescent="0.2">
      <c r="A63" s="5" t="s">
        <v>71</v>
      </c>
      <c r="B63" s="5" t="s">
        <v>114</v>
      </c>
      <c r="C63" s="51" t="str">
        <f t="shared" si="3"/>
        <v>2.3</v>
      </c>
      <c r="D63" s="43" t="s">
        <v>73</v>
      </c>
      <c r="E63" s="43" t="s">
        <v>120</v>
      </c>
      <c r="F63" s="55" t="s">
        <v>121</v>
      </c>
      <c r="G63" s="22">
        <v>45000</v>
      </c>
      <c r="H63" s="42">
        <v>45000</v>
      </c>
      <c r="I63" s="42">
        <v>0</v>
      </c>
      <c r="J63" s="42">
        <v>0</v>
      </c>
      <c r="K63" s="22">
        <v>0</v>
      </c>
    </row>
    <row r="64" spans="1:12" ht="15" customHeight="1" outlineLevel="4" x14ac:dyDescent="0.2">
      <c r="A64" s="5" t="s">
        <v>71</v>
      </c>
      <c r="B64" s="5" t="s">
        <v>114</v>
      </c>
      <c r="C64" s="51" t="str">
        <f t="shared" si="3"/>
        <v>2.3</v>
      </c>
      <c r="D64" s="43" t="s">
        <v>76</v>
      </c>
      <c r="E64" s="43" t="s">
        <v>122</v>
      </c>
      <c r="F64" s="55" t="s">
        <v>123</v>
      </c>
      <c r="G64" s="22">
        <v>57415.22</v>
      </c>
      <c r="H64" s="42">
        <v>57415.22</v>
      </c>
      <c r="I64" s="42">
        <v>0</v>
      </c>
      <c r="J64" s="42">
        <v>0</v>
      </c>
      <c r="K64" s="22">
        <v>0</v>
      </c>
    </row>
    <row r="65" spans="1:11" ht="15" customHeight="1" outlineLevel="4" x14ac:dyDescent="0.2">
      <c r="A65" s="5" t="s">
        <v>71</v>
      </c>
      <c r="B65" s="5" t="s">
        <v>114</v>
      </c>
      <c r="C65" s="51" t="str">
        <f t="shared" si="3"/>
        <v>2.3</v>
      </c>
      <c r="D65" s="43" t="s">
        <v>76</v>
      </c>
      <c r="E65" s="43" t="s">
        <v>124</v>
      </c>
      <c r="F65" s="55" t="s">
        <v>125</v>
      </c>
      <c r="G65" s="22">
        <v>100000</v>
      </c>
      <c r="H65" s="42">
        <v>100000</v>
      </c>
      <c r="I65" s="42">
        <v>0</v>
      </c>
      <c r="J65" s="42">
        <v>0</v>
      </c>
      <c r="K65" s="22">
        <v>0</v>
      </c>
    </row>
    <row r="66" spans="1:11" ht="15" customHeight="1" outlineLevel="4" x14ac:dyDescent="0.2">
      <c r="A66" s="5" t="s">
        <v>71</v>
      </c>
      <c r="B66" s="5" t="s">
        <v>114</v>
      </c>
      <c r="C66" s="51" t="str">
        <f t="shared" si="3"/>
        <v>2.3</v>
      </c>
      <c r="D66" s="43" t="s">
        <v>76</v>
      </c>
      <c r="E66" s="43" t="s">
        <v>126</v>
      </c>
      <c r="F66" s="55" t="s">
        <v>127</v>
      </c>
      <c r="G66" s="22">
        <v>50261.45</v>
      </c>
      <c r="H66" s="42">
        <v>50261.45</v>
      </c>
      <c r="I66" s="42">
        <v>0</v>
      </c>
      <c r="J66" s="42">
        <v>0</v>
      </c>
      <c r="K66" s="22">
        <v>0</v>
      </c>
    </row>
    <row r="67" spans="1:11" ht="15" customHeight="1" outlineLevel="3" x14ac:dyDescent="0.2">
      <c r="A67" s="5"/>
      <c r="B67" s="7" t="s">
        <v>114</v>
      </c>
      <c r="C67" s="52" t="str">
        <f>IF(NOT(ISBLANK(E67)), (MID(E67,1,2)+0) &amp; "." &amp; (MID(E67,3,2)+0), IF(NOT(ISBLANK(B67)),MID(B67,6,100),""))</f>
        <v>Eix 7. Estructura de suport: organització, coordinació, suport</v>
      </c>
      <c r="D67" s="44"/>
      <c r="E67" s="44"/>
      <c r="F67" s="56"/>
      <c r="G67" s="23">
        <f>SUBTOTAL(9,$G$61:$G$66)</f>
        <v>1312398.1714999999</v>
      </c>
      <c r="H67" s="24">
        <f>SUBTOTAL(9,$H$61:$H$66)</f>
        <v>717143.16999999993</v>
      </c>
      <c r="I67" s="24">
        <f>SUBTOTAL(9,$I$61:$I$66)</f>
        <v>22000</v>
      </c>
      <c r="J67" s="24">
        <f>SUBTOTAL(9,$J$61:$J$66)</f>
        <v>0</v>
      </c>
      <c r="K67" s="23">
        <f>SUBTOTAL(9,$K$61:$K$66)</f>
        <v>573255</v>
      </c>
    </row>
    <row r="68" spans="1:11" ht="15" customHeight="1" outlineLevel="3" x14ac:dyDescent="0.2">
      <c r="A68" s="5"/>
      <c r="B68" s="7"/>
      <c r="C68" s="51" t="str">
        <f>IF(NOT(ISBLANK(E68)), (MID(E68,1,2)+0) &amp; "." &amp; (MID(E68,3,2)+0), IF(NOT(ISBLANK(B68)),MID(B68,6,40),""))</f>
        <v/>
      </c>
      <c r="D68" s="43"/>
      <c r="E68" s="43"/>
      <c r="F68" s="55"/>
      <c r="G68" s="25"/>
      <c r="H68" s="26"/>
      <c r="I68" s="26"/>
      <c r="J68" s="26"/>
      <c r="K68" s="25"/>
    </row>
    <row r="69" spans="1:11" ht="24" outlineLevel="4" x14ac:dyDescent="0.2">
      <c r="A69" s="5" t="s">
        <v>71</v>
      </c>
      <c r="B69" s="5" t="s">
        <v>128</v>
      </c>
      <c r="C69" s="51" t="str">
        <f>IF(NOT(ISBLANK(E69)), (MID(E69,1,2)+0) &amp; "." &amp; (MID(E69,3,2)+0), IF(NOT(ISBLANK(B69)),MID(B69,6,40),""))</f>
        <v>2.4</v>
      </c>
      <c r="D69" s="10" t="s">
        <v>381</v>
      </c>
      <c r="E69" s="43" t="s">
        <v>129</v>
      </c>
      <c r="F69" s="55" t="s">
        <v>130</v>
      </c>
      <c r="G69" s="22">
        <v>62771.5</v>
      </c>
      <c r="H69" s="42">
        <v>62771.5</v>
      </c>
      <c r="I69" s="42">
        <v>0</v>
      </c>
      <c r="J69" s="42">
        <v>0</v>
      </c>
      <c r="K69" s="22">
        <v>0</v>
      </c>
    </row>
    <row r="70" spans="1:11" ht="15" customHeight="1" outlineLevel="3" x14ac:dyDescent="0.2">
      <c r="A70" s="5"/>
      <c r="B70" s="7" t="s">
        <v>128</v>
      </c>
      <c r="C70" s="52" t="str">
        <f>IF(NOT(ISBLANK(E70)), (MID(E70,1,2)+0) &amp; "." &amp; (MID(E70,3,2)+0), IF(NOT(ISBLANK(B70)),MID(B70,6,100),""))</f>
        <v>Eix 8. Resultats: avaluació, visualització, difusió</v>
      </c>
      <c r="D70" s="44"/>
      <c r="E70" s="44"/>
      <c r="F70" s="56"/>
      <c r="G70" s="23">
        <f>SUBTOTAL(9,$G$69:$G$69)</f>
        <v>62771.5</v>
      </c>
      <c r="H70" s="24">
        <f>SUBTOTAL(9,$H$69:$H$69)</f>
        <v>62771.5</v>
      </c>
      <c r="I70" s="24">
        <f>SUBTOTAL(9,$I$69:$I$69)</f>
        <v>0</v>
      </c>
      <c r="J70" s="24">
        <f>SUBTOTAL(9,$J$69:$J$69)</f>
        <v>0</v>
      </c>
      <c r="K70" s="23">
        <f>SUBTOTAL(9,$K$69:$K$69)</f>
        <v>0</v>
      </c>
    </row>
    <row r="71" spans="1:11" ht="15" customHeight="1" outlineLevel="3" x14ac:dyDescent="0.2">
      <c r="A71" s="5"/>
      <c r="B71" s="7"/>
      <c r="C71" s="53"/>
      <c r="D71" s="43"/>
      <c r="E71" s="43"/>
      <c r="F71" s="55"/>
      <c r="G71" s="25"/>
      <c r="H71" s="26"/>
      <c r="I71" s="26"/>
      <c r="J71" s="26"/>
      <c r="K71" s="25"/>
    </row>
    <row r="72" spans="1:11" ht="15" customHeight="1" outlineLevel="2" x14ac:dyDescent="0.2">
      <c r="A72" s="7" t="s">
        <v>71</v>
      </c>
      <c r="B72" s="7"/>
      <c r="C72" s="11" t="s">
        <v>371</v>
      </c>
      <c r="D72" s="48"/>
      <c r="E72" s="45"/>
      <c r="F72" s="12"/>
      <c r="G72" s="27">
        <f>SUBTOTAL(9,$G$40:$G$70)</f>
        <v>14610869.181499999</v>
      </c>
      <c r="H72" s="28">
        <f>SUBTOTAL(9,$H$40:$H$70)</f>
        <v>2335701.3500000006</v>
      </c>
      <c r="I72" s="28">
        <f>SUBTOTAL(9,$I$40:$I$70)</f>
        <v>2921394.13</v>
      </c>
      <c r="J72" s="28">
        <f>SUBTOTAL(9,$J$40:$J$70)</f>
        <v>6750518.7000000002</v>
      </c>
      <c r="K72" s="27">
        <f>SUBTOTAL(9,$K$40:$K$70)</f>
        <v>2603255</v>
      </c>
    </row>
    <row r="73" spans="1:11" ht="15" customHeight="1" outlineLevel="2" x14ac:dyDescent="0.2">
      <c r="A73" s="7"/>
      <c r="B73" s="7"/>
      <c r="C73" s="51" t="str">
        <f>IF(NOT(ISBLANK(E73)), (MID(E73,1,2)+0) &amp; "." &amp; (MID(E73,3,2)+0), IF(NOT(ISBLANK(B73)),MID(B73,6,40),""))</f>
        <v/>
      </c>
      <c r="D73" s="43"/>
      <c r="E73" s="43"/>
      <c r="F73" s="55"/>
      <c r="G73" s="25"/>
      <c r="H73" s="26"/>
      <c r="I73" s="26"/>
      <c r="J73" s="26"/>
      <c r="K73" s="25"/>
    </row>
    <row r="74" spans="1:11" ht="15" customHeight="1" outlineLevel="2" x14ac:dyDescent="0.2">
      <c r="A74" s="7"/>
      <c r="B74" s="7"/>
      <c r="C74" s="9" t="s">
        <v>378</v>
      </c>
      <c r="D74" s="43"/>
      <c r="E74" s="43"/>
      <c r="F74" s="55"/>
      <c r="G74" s="25"/>
      <c r="H74" s="26"/>
      <c r="I74" s="26"/>
      <c r="J74" s="26"/>
      <c r="K74" s="25"/>
    </row>
    <row r="75" spans="1:11" ht="15" customHeight="1" outlineLevel="2" x14ac:dyDescent="0.2">
      <c r="A75" s="7"/>
      <c r="B75" s="7"/>
      <c r="C75" s="17"/>
      <c r="D75" s="43"/>
      <c r="E75" s="43"/>
      <c r="F75" s="55"/>
      <c r="G75" s="25"/>
      <c r="H75" s="26"/>
      <c r="I75" s="26"/>
      <c r="J75" s="26"/>
      <c r="K75" s="25"/>
    </row>
    <row r="76" spans="1:11" ht="15" customHeight="1" outlineLevel="4" x14ac:dyDescent="0.2">
      <c r="A76" s="5" t="s">
        <v>131</v>
      </c>
      <c r="B76" s="5" t="s">
        <v>132</v>
      </c>
      <c r="C76" s="51" t="str">
        <f>IF(NOT(ISBLANK(E76)), (MID(E76,1,2)+0) &amp; "." &amp; (MID(E76,3,2)+0), IF(NOT(ISBLANK(B76)),MID(B76,6,40),""))</f>
        <v>3.1</v>
      </c>
      <c r="D76" s="43" t="s">
        <v>133</v>
      </c>
      <c r="E76" s="43" t="s">
        <v>134</v>
      </c>
      <c r="F76" s="55" t="s">
        <v>135</v>
      </c>
      <c r="G76" s="22">
        <v>421409</v>
      </c>
      <c r="H76" s="42">
        <v>421409</v>
      </c>
      <c r="I76" s="42">
        <v>0</v>
      </c>
      <c r="J76" s="42">
        <v>0</v>
      </c>
      <c r="K76" s="22">
        <v>0</v>
      </c>
    </row>
    <row r="77" spans="1:11" ht="29.25" customHeight="1" outlineLevel="4" x14ac:dyDescent="0.2">
      <c r="A77" s="5" t="s">
        <v>131</v>
      </c>
      <c r="B77" s="5" t="s">
        <v>132</v>
      </c>
      <c r="C77" s="51" t="str">
        <f>IF(NOT(ISBLANK(E77)), (MID(E77,1,2)+0) &amp; "." &amp; (MID(E77,3,2)+0), IF(NOT(ISBLANK(B77)),MID(B77,6,40),""))</f>
        <v>3.1</v>
      </c>
      <c r="D77" s="10" t="s">
        <v>385</v>
      </c>
      <c r="E77" s="43" t="s">
        <v>136</v>
      </c>
      <c r="F77" s="55" t="s">
        <v>137</v>
      </c>
      <c r="G77" s="22">
        <v>881495.72</v>
      </c>
      <c r="H77" s="42">
        <v>854495.72</v>
      </c>
      <c r="I77" s="42">
        <v>5000</v>
      </c>
      <c r="J77" s="42">
        <v>0</v>
      </c>
      <c r="K77" s="22">
        <v>22000</v>
      </c>
    </row>
    <row r="78" spans="1:11" ht="4.5" customHeight="1" outlineLevel="4" x14ac:dyDescent="0.2">
      <c r="A78" s="5"/>
      <c r="B78" s="5"/>
      <c r="C78" s="51"/>
      <c r="F78" s="55"/>
      <c r="G78" s="22"/>
      <c r="H78" s="42"/>
      <c r="I78" s="42"/>
      <c r="J78" s="42"/>
      <c r="K78" s="22"/>
    </row>
    <row r="79" spans="1:11" ht="72" outlineLevel="4" x14ac:dyDescent="0.2">
      <c r="A79" s="5" t="s">
        <v>131</v>
      </c>
      <c r="B79" s="5" t="s">
        <v>132</v>
      </c>
      <c r="C79" s="51" t="str">
        <f>IF(NOT(ISBLANK(E79)), (MID(E79,1,2)+0) &amp; "." &amp; (MID(E79,3,2)+0), IF(NOT(ISBLANK(B79)),MID(B79,6,40),""))</f>
        <v>3.1</v>
      </c>
      <c r="D79" s="10" t="s">
        <v>384</v>
      </c>
      <c r="E79" s="43" t="s">
        <v>138</v>
      </c>
      <c r="F79" s="55" t="s">
        <v>139</v>
      </c>
      <c r="G79" s="22">
        <v>295450</v>
      </c>
      <c r="H79" s="42">
        <v>0</v>
      </c>
      <c r="I79" s="42">
        <v>291950</v>
      </c>
      <c r="J79" s="42">
        <v>0</v>
      </c>
      <c r="K79" s="22">
        <v>3500</v>
      </c>
    </row>
    <row r="80" spans="1:11" ht="15" customHeight="1" outlineLevel="4" x14ac:dyDescent="0.2">
      <c r="A80" s="5" t="s">
        <v>131</v>
      </c>
      <c r="B80" s="5" t="s">
        <v>132</v>
      </c>
      <c r="C80" s="51" t="str">
        <f>IF(NOT(ISBLANK(E80)), (MID(E80,1,2)+0) &amp; "." &amp; (MID(E80,3,2)+0), IF(NOT(ISBLANK(B80)),MID(B80,6,40),""))</f>
        <v>3.1</v>
      </c>
      <c r="D80" s="43" t="s">
        <v>140</v>
      </c>
      <c r="E80" s="43" t="s">
        <v>141</v>
      </c>
      <c r="F80" s="55" t="s">
        <v>142</v>
      </c>
      <c r="G80" s="22">
        <v>1274.76</v>
      </c>
      <c r="H80" s="42">
        <v>1274.76</v>
      </c>
      <c r="I80" s="42">
        <v>0</v>
      </c>
      <c r="J80" s="42">
        <v>0</v>
      </c>
      <c r="K80" s="22">
        <v>0</v>
      </c>
    </row>
    <row r="81" spans="1:11" ht="15" customHeight="1" outlineLevel="4" x14ac:dyDescent="0.2">
      <c r="A81" s="5" t="s">
        <v>131</v>
      </c>
      <c r="B81" s="5" t="s">
        <v>132</v>
      </c>
      <c r="C81" s="51" t="str">
        <f>IF(NOT(ISBLANK(E81)), (MID(E81,1,2)+0) &amp; "." &amp; (MID(E81,3,2)+0), IF(NOT(ISBLANK(B81)),MID(B81,6,40),""))</f>
        <v>3.1</v>
      </c>
      <c r="D81" s="43" t="s">
        <v>57</v>
      </c>
      <c r="E81" s="43" t="s">
        <v>143</v>
      </c>
      <c r="F81" s="55" t="s">
        <v>144</v>
      </c>
      <c r="G81" s="22">
        <v>2000</v>
      </c>
      <c r="H81" s="42">
        <v>2000</v>
      </c>
      <c r="I81" s="42">
        <v>0</v>
      </c>
      <c r="J81" s="42">
        <v>0</v>
      </c>
      <c r="K81" s="22">
        <v>0</v>
      </c>
    </row>
    <row r="82" spans="1:11" ht="15" customHeight="1" outlineLevel="3" x14ac:dyDescent="0.2">
      <c r="A82" s="5"/>
      <c r="B82" s="7" t="s">
        <v>132</v>
      </c>
      <c r="C82" s="52" t="str">
        <f>IF(NOT(ISBLANK(E82)), (MID(E82,1,2)+0) &amp; "." &amp; (MID(E82,3,2)+0), IF(NOT(ISBLANK(B82)),MID(B82,6,100),""))</f>
        <v>Eix 9. Relació amb l?entorn: agents, ecosistema relacional, impacte</v>
      </c>
      <c r="D82" s="44"/>
      <c r="E82" s="44"/>
      <c r="F82" s="56"/>
      <c r="G82" s="23">
        <f>SUBTOTAL(9,$G$76:$G$81)</f>
        <v>1601629.48</v>
      </c>
      <c r="H82" s="24">
        <f>SUBTOTAL(9,$H$76:$H$81)</f>
        <v>1279179.48</v>
      </c>
      <c r="I82" s="24">
        <f>SUBTOTAL(9,$I$76:$I$81)</f>
        <v>296950</v>
      </c>
      <c r="J82" s="24">
        <f>SUBTOTAL(9,$J$76:$J$81)</f>
        <v>0</v>
      </c>
      <c r="K82" s="23">
        <f>SUBTOTAL(9,$K$76:$K$81)</f>
        <v>25500</v>
      </c>
    </row>
    <row r="83" spans="1:11" ht="15" customHeight="1" outlineLevel="3" x14ac:dyDescent="0.2">
      <c r="A83" s="5"/>
      <c r="B83" s="7"/>
      <c r="C83" s="51" t="str">
        <f t="shared" ref="C83:C96" si="4">IF(NOT(ISBLANK(E83)), (MID(E83,1,2)+0) &amp; "." &amp; (MID(E83,3,2)+0), IF(NOT(ISBLANK(B83)),MID(B83,6,40),""))</f>
        <v/>
      </c>
      <c r="D83" s="43"/>
      <c r="E83" s="43"/>
      <c r="F83" s="55"/>
      <c r="G83" s="25"/>
      <c r="H83" s="26"/>
      <c r="I83" s="26"/>
      <c r="J83" s="26"/>
      <c r="K83" s="25"/>
    </row>
    <row r="84" spans="1:11" ht="15" customHeight="1" outlineLevel="4" x14ac:dyDescent="0.2">
      <c r="A84" s="5" t="s">
        <v>131</v>
      </c>
      <c r="B84" s="5" t="s">
        <v>145</v>
      </c>
      <c r="C84" s="51" t="str">
        <f t="shared" si="4"/>
        <v>3.2</v>
      </c>
      <c r="D84" s="43" t="s">
        <v>146</v>
      </c>
      <c r="E84" s="43" t="s">
        <v>147</v>
      </c>
      <c r="F84" s="55" t="s">
        <v>148</v>
      </c>
      <c r="G84" s="22">
        <v>10000</v>
      </c>
      <c r="H84" s="42">
        <v>10000</v>
      </c>
      <c r="I84" s="42">
        <v>0</v>
      </c>
      <c r="J84" s="42">
        <v>0</v>
      </c>
      <c r="K84" s="22">
        <v>0</v>
      </c>
    </row>
    <row r="85" spans="1:11" ht="15" customHeight="1" outlineLevel="4" x14ac:dyDescent="0.2">
      <c r="A85" s="5" t="s">
        <v>131</v>
      </c>
      <c r="B85" s="5" t="s">
        <v>145</v>
      </c>
      <c r="C85" s="51" t="str">
        <f t="shared" si="4"/>
        <v>3.2</v>
      </c>
      <c r="D85" s="43" t="s">
        <v>149</v>
      </c>
      <c r="E85" s="43" t="s">
        <v>150</v>
      </c>
      <c r="F85" s="55" t="s">
        <v>151</v>
      </c>
      <c r="G85" s="22">
        <v>20051</v>
      </c>
      <c r="H85" s="42">
        <v>20051</v>
      </c>
      <c r="I85" s="42">
        <v>0</v>
      </c>
      <c r="J85" s="42">
        <v>0</v>
      </c>
      <c r="K85" s="22">
        <v>0</v>
      </c>
    </row>
    <row r="86" spans="1:11" ht="15" customHeight="1" outlineLevel="4" x14ac:dyDescent="0.2">
      <c r="A86" s="5" t="s">
        <v>131</v>
      </c>
      <c r="B86" s="5" t="s">
        <v>145</v>
      </c>
      <c r="C86" s="51" t="str">
        <f t="shared" si="4"/>
        <v>3.2</v>
      </c>
      <c r="D86" s="43" t="s">
        <v>149</v>
      </c>
      <c r="E86" s="43" t="s">
        <v>152</v>
      </c>
      <c r="F86" s="55" t="s">
        <v>153</v>
      </c>
      <c r="G86" s="22">
        <v>751700</v>
      </c>
      <c r="H86" s="42">
        <v>0</v>
      </c>
      <c r="I86" s="42">
        <v>751700</v>
      </c>
      <c r="J86" s="42">
        <v>0</v>
      </c>
      <c r="K86" s="22">
        <v>0</v>
      </c>
    </row>
    <row r="87" spans="1:11" ht="15" customHeight="1" outlineLevel="4" x14ac:dyDescent="0.2">
      <c r="A87" s="5" t="s">
        <v>131</v>
      </c>
      <c r="B87" s="5" t="s">
        <v>145</v>
      </c>
      <c r="C87" s="51" t="str">
        <f t="shared" si="4"/>
        <v>3.2</v>
      </c>
      <c r="D87" s="43" t="s">
        <v>149</v>
      </c>
      <c r="E87" s="43" t="s">
        <v>154</v>
      </c>
      <c r="F87" s="55" t="s">
        <v>155</v>
      </c>
      <c r="G87" s="22">
        <v>76000</v>
      </c>
      <c r="H87" s="42">
        <v>76000</v>
      </c>
      <c r="I87" s="42">
        <v>0</v>
      </c>
      <c r="J87" s="42">
        <v>0</v>
      </c>
      <c r="K87" s="22">
        <v>0</v>
      </c>
    </row>
    <row r="88" spans="1:11" ht="15" customHeight="1" outlineLevel="4" x14ac:dyDescent="0.2">
      <c r="A88" s="5" t="s">
        <v>131</v>
      </c>
      <c r="B88" s="5" t="s">
        <v>145</v>
      </c>
      <c r="C88" s="51" t="str">
        <f t="shared" si="4"/>
        <v>3.2</v>
      </c>
      <c r="D88" s="43" t="s">
        <v>149</v>
      </c>
      <c r="E88" s="43" t="s">
        <v>156</v>
      </c>
      <c r="F88" s="55" t="s">
        <v>157</v>
      </c>
      <c r="G88" s="22">
        <v>45000</v>
      </c>
      <c r="H88" s="42">
        <v>0</v>
      </c>
      <c r="I88" s="42">
        <v>45000</v>
      </c>
      <c r="J88" s="42">
        <v>0</v>
      </c>
      <c r="K88" s="22">
        <v>0</v>
      </c>
    </row>
    <row r="89" spans="1:11" ht="15" customHeight="1" outlineLevel="4" x14ac:dyDescent="0.2">
      <c r="A89" s="5" t="s">
        <v>131</v>
      </c>
      <c r="B89" s="5" t="s">
        <v>145</v>
      </c>
      <c r="C89" s="51" t="str">
        <f t="shared" si="4"/>
        <v>3.2</v>
      </c>
      <c r="D89" s="43" t="s">
        <v>158</v>
      </c>
      <c r="E89" s="43" t="s">
        <v>159</v>
      </c>
      <c r="F89" s="55" t="s">
        <v>160</v>
      </c>
      <c r="G89" s="22">
        <v>50801.9</v>
      </c>
      <c r="H89" s="42">
        <v>35000</v>
      </c>
      <c r="I89" s="42">
        <v>15801.9</v>
      </c>
      <c r="J89" s="42">
        <v>0</v>
      </c>
      <c r="K89" s="22">
        <v>0</v>
      </c>
    </row>
    <row r="90" spans="1:11" ht="24" outlineLevel="4" x14ac:dyDescent="0.2">
      <c r="A90" s="5" t="s">
        <v>131</v>
      </c>
      <c r="B90" s="5" t="s">
        <v>145</v>
      </c>
      <c r="C90" s="51" t="str">
        <f t="shared" si="4"/>
        <v>3.2</v>
      </c>
      <c r="D90" s="43" t="s">
        <v>149</v>
      </c>
      <c r="E90" s="43" t="s">
        <v>161</v>
      </c>
      <c r="F90" s="55" t="s">
        <v>162</v>
      </c>
      <c r="G90" s="22">
        <v>12000</v>
      </c>
      <c r="H90" s="42">
        <v>12000</v>
      </c>
      <c r="I90" s="42">
        <v>0</v>
      </c>
      <c r="J90" s="42">
        <v>0</v>
      </c>
      <c r="K90" s="22">
        <v>0</v>
      </c>
    </row>
    <row r="91" spans="1:11" ht="15" customHeight="1" outlineLevel="4" x14ac:dyDescent="0.2">
      <c r="A91" s="5" t="s">
        <v>131</v>
      </c>
      <c r="B91" s="5" t="s">
        <v>145</v>
      </c>
      <c r="C91" s="51" t="str">
        <f t="shared" si="4"/>
        <v>3.2</v>
      </c>
      <c r="D91" s="43" t="s">
        <v>24</v>
      </c>
      <c r="E91" s="43" t="s">
        <v>163</v>
      </c>
      <c r="F91" s="55" t="s">
        <v>164</v>
      </c>
      <c r="G91" s="22">
        <v>7000</v>
      </c>
      <c r="H91" s="42">
        <v>7000</v>
      </c>
      <c r="I91" s="42">
        <v>0</v>
      </c>
      <c r="J91" s="42">
        <v>0</v>
      </c>
      <c r="K91" s="22">
        <v>0</v>
      </c>
    </row>
    <row r="92" spans="1:11" ht="24" outlineLevel="4" x14ac:dyDescent="0.2">
      <c r="A92" s="5" t="s">
        <v>131</v>
      </c>
      <c r="B92" s="5" t="s">
        <v>145</v>
      </c>
      <c r="C92" s="51" t="str">
        <f t="shared" si="4"/>
        <v>3.2</v>
      </c>
      <c r="D92" s="43" t="s">
        <v>149</v>
      </c>
      <c r="E92" s="43" t="s">
        <v>165</v>
      </c>
      <c r="F92" s="55" t="s">
        <v>166</v>
      </c>
      <c r="G92" s="22">
        <v>47000</v>
      </c>
      <c r="H92" s="42">
        <v>0</v>
      </c>
      <c r="I92" s="42">
        <v>47000</v>
      </c>
      <c r="J92" s="42">
        <v>0</v>
      </c>
      <c r="K92" s="22">
        <v>0</v>
      </c>
    </row>
    <row r="93" spans="1:11" ht="15" customHeight="1" outlineLevel="4" x14ac:dyDescent="0.2">
      <c r="A93" s="5" t="s">
        <v>131</v>
      </c>
      <c r="B93" s="5" t="s">
        <v>145</v>
      </c>
      <c r="C93" s="51" t="str">
        <f t="shared" si="4"/>
        <v>3.2</v>
      </c>
      <c r="D93" s="43" t="s">
        <v>167</v>
      </c>
      <c r="E93" s="43" t="s">
        <v>168</v>
      </c>
      <c r="F93" s="55" t="s">
        <v>169</v>
      </c>
      <c r="G93" s="22">
        <v>7330.18</v>
      </c>
      <c r="H93" s="42">
        <v>7330.18</v>
      </c>
      <c r="I93" s="42">
        <v>0</v>
      </c>
      <c r="J93" s="42">
        <v>0</v>
      </c>
      <c r="K93" s="22">
        <v>0</v>
      </c>
    </row>
    <row r="94" spans="1:11" ht="15" customHeight="1" outlineLevel="4" x14ac:dyDescent="0.2">
      <c r="A94" s="5" t="s">
        <v>131</v>
      </c>
      <c r="B94" s="5" t="s">
        <v>145</v>
      </c>
      <c r="C94" s="51" t="str">
        <f t="shared" si="4"/>
        <v>3.2</v>
      </c>
      <c r="D94" s="43" t="s">
        <v>167</v>
      </c>
      <c r="E94" s="43" t="s">
        <v>170</v>
      </c>
      <c r="F94" s="55" t="s">
        <v>171</v>
      </c>
      <c r="G94" s="22">
        <v>72330.789999999994</v>
      </c>
      <c r="H94" s="42">
        <v>68830.789999999994</v>
      </c>
      <c r="I94" s="42">
        <v>3500</v>
      </c>
      <c r="J94" s="42">
        <v>0</v>
      </c>
      <c r="K94" s="22">
        <v>0</v>
      </c>
    </row>
    <row r="95" spans="1:11" ht="15" customHeight="1" outlineLevel="4" x14ac:dyDescent="0.2">
      <c r="A95" s="5" t="s">
        <v>131</v>
      </c>
      <c r="B95" s="5" t="s">
        <v>145</v>
      </c>
      <c r="C95" s="51" t="str">
        <f t="shared" si="4"/>
        <v>3.2</v>
      </c>
      <c r="D95" s="43" t="s">
        <v>167</v>
      </c>
      <c r="E95" s="43" t="s">
        <v>172</v>
      </c>
      <c r="F95" s="55" t="s">
        <v>173</v>
      </c>
      <c r="G95" s="22">
        <v>6500</v>
      </c>
      <c r="H95" s="42">
        <v>2000</v>
      </c>
      <c r="I95" s="42">
        <v>4500</v>
      </c>
      <c r="J95" s="42">
        <v>0</v>
      </c>
      <c r="K95" s="22">
        <v>0</v>
      </c>
    </row>
    <row r="96" spans="1:11" ht="24" outlineLevel="4" x14ac:dyDescent="0.2">
      <c r="A96" s="5" t="s">
        <v>131</v>
      </c>
      <c r="B96" s="5" t="s">
        <v>145</v>
      </c>
      <c r="C96" s="51" t="str">
        <f t="shared" si="4"/>
        <v>3.2</v>
      </c>
      <c r="D96" s="43" t="s">
        <v>174</v>
      </c>
      <c r="E96" s="43" t="s">
        <v>175</v>
      </c>
      <c r="F96" s="55" t="s">
        <v>176</v>
      </c>
      <c r="G96" s="22">
        <v>2117.91</v>
      </c>
      <c r="H96" s="42">
        <v>2117.91</v>
      </c>
      <c r="I96" s="42">
        <v>0</v>
      </c>
      <c r="J96" s="42">
        <v>0</v>
      </c>
      <c r="K96" s="22">
        <v>0</v>
      </c>
    </row>
    <row r="97" spans="1:11" ht="15" customHeight="1" outlineLevel="3" x14ac:dyDescent="0.2">
      <c r="A97" s="5"/>
      <c r="B97" s="7" t="s">
        <v>145</v>
      </c>
      <c r="C97" s="52" t="str">
        <f>IF(NOT(ISBLANK(E97)), (MID(E97,1,2)+0) &amp; "." &amp; (MID(E97,3,2)+0), IF(NOT(ISBLANK(B97)),MID(B97,6,100),""))</f>
        <v>Eix 10. Internacionalització: estratègia, aliances i col·laboració internacionals, impacte</v>
      </c>
      <c r="D97" s="44"/>
      <c r="E97" s="44"/>
      <c r="F97" s="56"/>
      <c r="G97" s="23">
        <f>SUBTOTAL(9,$G$84:$G$96)</f>
        <v>1107831.78</v>
      </c>
      <c r="H97" s="24">
        <f>SUBTOTAL(9,$H$84:$H$96)</f>
        <v>240329.87999999998</v>
      </c>
      <c r="I97" s="24">
        <f>SUBTOTAL(9,$I$84:$I$96)</f>
        <v>867501.9</v>
      </c>
      <c r="J97" s="24">
        <f>SUBTOTAL(9,$J$84:$J$96)</f>
        <v>0</v>
      </c>
      <c r="K97" s="23">
        <f>SUBTOTAL(9,$K$84:$K$96)</f>
        <v>0</v>
      </c>
    </row>
    <row r="98" spans="1:11" ht="15" customHeight="1" outlineLevel="3" x14ac:dyDescent="0.2">
      <c r="A98" s="5"/>
      <c r="B98" s="7"/>
      <c r="C98" s="51" t="str">
        <f>IF(NOT(ISBLANK(E98)), (MID(E98,1,2)+0) &amp; "." &amp; (MID(E98,3,2)+0), IF(NOT(ISBLANK(B98)),MID(B98,6,40),""))</f>
        <v/>
      </c>
      <c r="D98" s="43"/>
      <c r="E98" s="43"/>
      <c r="F98" s="55"/>
      <c r="G98" s="25"/>
      <c r="H98" s="26"/>
      <c r="I98" s="26"/>
      <c r="J98" s="26"/>
      <c r="K98" s="25"/>
    </row>
    <row r="99" spans="1:11" ht="25.5" customHeight="1" outlineLevel="4" x14ac:dyDescent="0.2">
      <c r="A99" s="5" t="s">
        <v>131</v>
      </c>
      <c r="B99" s="5" t="s">
        <v>177</v>
      </c>
      <c r="C99" s="51" t="str">
        <f>IF(NOT(ISBLANK(E99)), (MID(E99,1,2)+0) &amp; "." &amp; (MID(E99,3,2)+0), IF(NOT(ISBLANK(B99)),MID(B99,6,40),""))</f>
        <v>3.3</v>
      </c>
      <c r="D99" s="43" t="s">
        <v>178</v>
      </c>
      <c r="E99" s="43" t="s">
        <v>179</v>
      </c>
      <c r="F99" s="55" t="s">
        <v>180</v>
      </c>
      <c r="G99" s="22">
        <v>15745.71</v>
      </c>
      <c r="H99" s="42">
        <v>15745.71</v>
      </c>
      <c r="I99" s="42">
        <v>0</v>
      </c>
      <c r="J99" s="42">
        <v>0</v>
      </c>
      <c r="K99" s="22">
        <v>0</v>
      </c>
    </row>
    <row r="100" spans="1:11" ht="23.25" customHeight="1" outlineLevel="4" x14ac:dyDescent="0.2">
      <c r="A100" s="5" t="s">
        <v>131</v>
      </c>
      <c r="B100" s="5" t="s">
        <v>177</v>
      </c>
      <c r="C100" s="51" t="str">
        <f>IF(NOT(ISBLANK(E100)), (MID(E100,1,2)+0) &amp; "." &amp; (MID(E100,3,2)+0), IF(NOT(ISBLANK(B100)),MID(B100,6,40),""))</f>
        <v>3.3</v>
      </c>
      <c r="D100" s="43" t="s">
        <v>181</v>
      </c>
      <c r="E100" s="43" t="s">
        <v>182</v>
      </c>
      <c r="F100" s="55" t="s">
        <v>183</v>
      </c>
      <c r="G100" s="22">
        <v>40866.07</v>
      </c>
      <c r="H100" s="42">
        <v>39866.07</v>
      </c>
      <c r="I100" s="42">
        <v>0</v>
      </c>
      <c r="J100" s="42">
        <v>0</v>
      </c>
      <c r="K100" s="22">
        <v>1000</v>
      </c>
    </row>
    <row r="101" spans="1:11" ht="15" customHeight="1" outlineLevel="4" x14ac:dyDescent="0.2">
      <c r="A101" s="5" t="s">
        <v>131</v>
      </c>
      <c r="B101" s="5" t="s">
        <v>177</v>
      </c>
      <c r="C101" s="51" t="str">
        <f>IF(NOT(ISBLANK(E101)), (MID(E101,1,2)+0) &amp; "." &amp; (MID(E101,3,2)+0), IF(NOT(ISBLANK(B101)),MID(B101,6,40),""))</f>
        <v>3.3</v>
      </c>
      <c r="D101" s="43" t="s">
        <v>181</v>
      </c>
      <c r="E101" s="43" t="s">
        <v>184</v>
      </c>
      <c r="F101" s="55" t="s">
        <v>185</v>
      </c>
      <c r="G101" s="22">
        <v>11232.89</v>
      </c>
      <c r="H101" s="42">
        <v>11232.89</v>
      </c>
      <c r="I101" s="42">
        <v>0</v>
      </c>
      <c r="J101" s="42">
        <v>0</v>
      </c>
      <c r="K101" s="22">
        <v>0</v>
      </c>
    </row>
    <row r="102" spans="1:11" ht="15" customHeight="1" outlineLevel="4" x14ac:dyDescent="0.2">
      <c r="A102" s="5" t="s">
        <v>131</v>
      </c>
      <c r="B102" s="5" t="s">
        <v>177</v>
      </c>
      <c r="C102" s="51" t="str">
        <f>IF(NOT(ISBLANK(E102)), (MID(E102,1,2)+0) &amp; "." &amp; (MID(E102,3,2)+0), IF(NOT(ISBLANK(B102)),MID(B102,6,40),""))</f>
        <v>3.3</v>
      </c>
      <c r="D102" s="43" t="s">
        <v>178</v>
      </c>
      <c r="E102" s="43" t="s">
        <v>186</v>
      </c>
      <c r="F102" s="55" t="s">
        <v>187</v>
      </c>
      <c r="G102" s="22">
        <v>2500</v>
      </c>
      <c r="H102" s="42">
        <v>2500</v>
      </c>
      <c r="I102" s="42">
        <v>0</v>
      </c>
      <c r="J102" s="42">
        <v>0</v>
      </c>
      <c r="K102" s="22">
        <v>0</v>
      </c>
    </row>
    <row r="103" spans="1:11" ht="15" customHeight="1" outlineLevel="3" x14ac:dyDescent="0.2">
      <c r="A103" s="5"/>
      <c r="B103" s="7" t="s">
        <v>177</v>
      </c>
      <c r="C103" s="52" t="str">
        <f>IF(NOT(ISBLANK(E103)), (MID(E103,1,2)+0) &amp; "." &amp; (MID(E103,3,2)+0), IF(NOT(ISBLANK(B103)),MID(B103,6,100),""))</f>
        <v>Eix 11. Societat: compromís, acció social, impacte</v>
      </c>
      <c r="D103" s="44"/>
      <c r="E103" s="44"/>
      <c r="F103" s="56"/>
      <c r="G103" s="23">
        <f>SUBTOTAL(9,$G$99:$G$102)</f>
        <v>70344.67</v>
      </c>
      <c r="H103" s="24">
        <f>SUBTOTAL(9,$H$99:$H$102)</f>
        <v>69344.67</v>
      </c>
      <c r="I103" s="24">
        <f>SUBTOTAL(9,$I$99:$I$102)</f>
        <v>0</v>
      </c>
      <c r="J103" s="24">
        <f>SUBTOTAL(9,$J$99:$J$102)</f>
        <v>0</v>
      </c>
      <c r="K103" s="23">
        <f>SUBTOTAL(9,$K$99:$K$102)</f>
        <v>1000</v>
      </c>
    </row>
    <row r="104" spans="1:11" ht="15" customHeight="1" outlineLevel="3" x14ac:dyDescent="0.2">
      <c r="A104" s="5"/>
      <c r="B104" s="7"/>
      <c r="C104" s="51" t="str">
        <f>IF(NOT(ISBLANK(E104)), (MID(E104,1,2)+0) &amp; "." &amp; (MID(E104,3,2)+0), IF(NOT(ISBLANK(B104)),MID(B104,6,40),""))</f>
        <v/>
      </c>
      <c r="D104" s="43"/>
      <c r="E104" s="43"/>
      <c r="F104" s="55"/>
      <c r="G104" s="25"/>
      <c r="H104" s="26"/>
      <c r="I104" s="26"/>
      <c r="J104" s="26"/>
      <c r="K104" s="25"/>
    </row>
    <row r="105" spans="1:11" ht="36" outlineLevel="4" x14ac:dyDescent="0.2">
      <c r="A105" s="5" t="s">
        <v>131</v>
      </c>
      <c r="B105" s="5" t="s">
        <v>188</v>
      </c>
      <c r="C105" s="51" t="str">
        <f>IF(NOT(ISBLANK(E105)), (MID(E105,1,2)+0) &amp; "." &amp; (MID(E105,3,2)+0), IF(NOT(ISBLANK(B105)),MID(B105,6,40),""))</f>
        <v>3.4</v>
      </c>
      <c r="D105" s="10" t="s">
        <v>382</v>
      </c>
      <c r="E105" s="43" t="s">
        <v>189</v>
      </c>
      <c r="F105" s="55" t="s">
        <v>190</v>
      </c>
      <c r="G105" s="22">
        <v>293078.5</v>
      </c>
      <c r="H105" s="42">
        <v>288078.5</v>
      </c>
      <c r="I105" s="42">
        <v>0</v>
      </c>
      <c r="J105" s="42">
        <v>0</v>
      </c>
      <c r="K105" s="22">
        <v>5000</v>
      </c>
    </row>
    <row r="106" spans="1:11" ht="15" customHeight="1" outlineLevel="4" x14ac:dyDescent="0.2">
      <c r="A106" s="5" t="s">
        <v>131</v>
      </c>
      <c r="B106" s="5" t="s">
        <v>188</v>
      </c>
      <c r="C106" s="51" t="str">
        <f>IF(NOT(ISBLANK(E106)), (MID(E106,1,2)+0) &amp; "." &amp; (MID(E106,3,2)+0), IF(NOT(ISBLANK(B106)),MID(B106,6,40),""))</f>
        <v>3.4</v>
      </c>
      <c r="D106" s="43" t="s">
        <v>191</v>
      </c>
      <c r="E106" s="43" t="s">
        <v>192</v>
      </c>
      <c r="F106" s="55" t="s">
        <v>193</v>
      </c>
      <c r="G106" s="22">
        <v>10550</v>
      </c>
      <c r="H106" s="42">
        <v>10550</v>
      </c>
      <c r="I106" s="42">
        <v>0</v>
      </c>
      <c r="J106" s="42">
        <v>0</v>
      </c>
      <c r="K106" s="22">
        <v>0</v>
      </c>
    </row>
    <row r="107" spans="1:11" ht="15" customHeight="1" outlineLevel="4" x14ac:dyDescent="0.2">
      <c r="A107" s="5" t="s">
        <v>131</v>
      </c>
      <c r="B107" s="5" t="s">
        <v>188</v>
      </c>
      <c r="C107" s="51" t="str">
        <f>IF(NOT(ISBLANK(E107)), (MID(E107,1,2)+0) &amp; "." &amp; (MID(E107,3,2)+0), IF(NOT(ISBLANK(B107)),MID(B107,6,40),""))</f>
        <v>3.4</v>
      </c>
      <c r="D107" s="43" t="s">
        <v>194</v>
      </c>
      <c r="E107" s="43" t="s">
        <v>195</v>
      </c>
      <c r="F107" s="55" t="s">
        <v>196</v>
      </c>
      <c r="G107" s="22">
        <v>53500</v>
      </c>
      <c r="H107" s="42">
        <v>0</v>
      </c>
      <c r="I107" s="42">
        <v>0</v>
      </c>
      <c r="J107" s="42">
        <v>0</v>
      </c>
      <c r="K107" s="22">
        <v>53500</v>
      </c>
    </row>
    <row r="108" spans="1:11" ht="24.75" customHeight="1" outlineLevel="4" x14ac:dyDescent="0.2">
      <c r="A108" s="5" t="s">
        <v>131</v>
      </c>
      <c r="B108" s="5" t="s">
        <v>188</v>
      </c>
      <c r="C108" s="51" t="str">
        <f>IF(NOT(ISBLANK(E108)), (MID(E108,1,2)+0) &amp; "." &amp; (MID(E108,3,2)+0), IF(NOT(ISBLANK(B108)),MID(B108,6,40),""))</f>
        <v>3.4</v>
      </c>
      <c r="D108" s="43" t="s">
        <v>197</v>
      </c>
      <c r="E108" s="43" t="s">
        <v>198</v>
      </c>
      <c r="F108" s="55" t="s">
        <v>199</v>
      </c>
      <c r="G108" s="22">
        <v>13440.3</v>
      </c>
      <c r="H108" s="42">
        <v>13440.3</v>
      </c>
      <c r="I108" s="42">
        <v>0</v>
      </c>
      <c r="J108" s="42">
        <v>0</v>
      </c>
      <c r="K108" s="22">
        <v>0</v>
      </c>
    </row>
    <row r="109" spans="1:11" ht="15" customHeight="1" outlineLevel="3" x14ac:dyDescent="0.2">
      <c r="A109" s="5"/>
      <c r="B109" s="7" t="s">
        <v>188</v>
      </c>
      <c r="C109" s="52" t="str">
        <f>IF(NOT(ISBLANK(E109)), (MID(E109,1,2)+0) &amp; "." &amp; (MID(E109,3,2)+0), IF(NOT(ISBLANK(B109)),MID(B109,6,100),""))</f>
        <v>Eix 12. Comunicació: identitat institucional, relat, públic objectiu, mitjans, canals</v>
      </c>
      <c r="D109" s="44"/>
      <c r="E109" s="44"/>
      <c r="F109" s="56"/>
      <c r="G109" s="23">
        <f>SUBTOTAL(9,$G$105:$G$108)</f>
        <v>370568.8</v>
      </c>
      <c r="H109" s="24">
        <f>SUBTOTAL(9,$H$105:$H$108)</f>
        <v>312068.8</v>
      </c>
      <c r="I109" s="24">
        <f>SUBTOTAL(9,$I$105:$I$108)</f>
        <v>0</v>
      </c>
      <c r="J109" s="24">
        <f>SUBTOTAL(9,$J$105:$J$108)</f>
        <v>0</v>
      </c>
      <c r="K109" s="23">
        <f>SUBTOTAL(9,$K$105:$K$108)</f>
        <v>58500</v>
      </c>
    </row>
    <row r="110" spans="1:11" ht="15" customHeight="1" outlineLevel="3" x14ac:dyDescent="0.2">
      <c r="A110" s="5"/>
      <c r="B110" s="7"/>
      <c r="C110" s="53"/>
      <c r="D110" s="43"/>
      <c r="E110" s="43"/>
      <c r="F110" s="55"/>
      <c r="G110" s="25"/>
      <c r="H110" s="26"/>
      <c r="I110" s="26"/>
      <c r="J110" s="26"/>
      <c r="K110" s="25"/>
    </row>
    <row r="111" spans="1:11" ht="15" customHeight="1" outlineLevel="2" x14ac:dyDescent="0.2">
      <c r="A111" s="7" t="s">
        <v>131</v>
      </c>
      <c r="B111" s="7"/>
      <c r="C111" s="11" t="s">
        <v>372</v>
      </c>
      <c r="D111" s="48"/>
      <c r="E111" s="45"/>
      <c r="F111" s="12"/>
      <c r="G111" s="27">
        <f>SUBTOTAL(9,$G$76:$G$109)</f>
        <v>3150374.73</v>
      </c>
      <c r="H111" s="28">
        <f>SUBTOTAL(9,$H$76:$H$109)</f>
        <v>1900922.8299999998</v>
      </c>
      <c r="I111" s="28">
        <f>SUBTOTAL(9,$I$76:$I$109)</f>
        <v>1164451.8999999999</v>
      </c>
      <c r="J111" s="28">
        <f>SUBTOTAL(9,$J$76:$J$109)</f>
        <v>0</v>
      </c>
      <c r="K111" s="27">
        <f>SUBTOTAL(9,$K$76:$K$109)</f>
        <v>85000</v>
      </c>
    </row>
    <row r="112" spans="1:11" ht="15" customHeight="1" outlineLevel="2" x14ac:dyDescent="0.2">
      <c r="A112" s="7"/>
      <c r="B112" s="7"/>
      <c r="C112" s="51" t="str">
        <f>IF(NOT(ISBLANK(E112)), (MID(E112,1,2)+0) &amp; "." &amp; (MID(E112,3,2)+0), IF(NOT(ISBLANK(B112)),MID(B112,6,40),""))</f>
        <v/>
      </c>
      <c r="D112" s="43"/>
      <c r="E112" s="43"/>
      <c r="F112" s="55"/>
      <c r="G112" s="25"/>
      <c r="H112" s="26"/>
      <c r="I112" s="26"/>
      <c r="J112" s="26"/>
      <c r="K112" s="25"/>
    </row>
    <row r="113" spans="1:11" ht="15" customHeight="1" outlineLevel="2" x14ac:dyDescent="0.2">
      <c r="A113" s="7"/>
      <c r="B113" s="7"/>
      <c r="C113" s="9" t="str">
        <f>MID(A116,2,100)</f>
        <v>4 Àmbit estratègic 4. Comunitat universitària i polítiques transversals</v>
      </c>
      <c r="D113" s="43"/>
      <c r="E113" s="43"/>
      <c r="F113" s="55"/>
      <c r="G113" s="25"/>
      <c r="H113" s="26"/>
      <c r="I113" s="26"/>
      <c r="J113" s="26"/>
      <c r="K113" s="25"/>
    </row>
    <row r="114" spans="1:11" ht="15" customHeight="1" outlineLevel="2" x14ac:dyDescent="0.2">
      <c r="A114" s="7"/>
      <c r="B114" s="7"/>
      <c r="C114" s="17"/>
      <c r="D114" s="43"/>
      <c r="E114" s="43"/>
      <c r="F114" s="55"/>
      <c r="G114" s="25"/>
      <c r="H114" s="26"/>
      <c r="I114" s="26"/>
      <c r="J114" s="26"/>
      <c r="K114" s="25"/>
    </row>
    <row r="115" spans="1:11" ht="15" customHeight="1" outlineLevel="4" x14ac:dyDescent="0.2">
      <c r="A115" s="5" t="s">
        <v>200</v>
      </c>
      <c r="B115" s="5" t="s">
        <v>201</v>
      </c>
      <c r="C115" s="51" t="str">
        <f t="shared" ref="C115:C121" si="5">IF(NOT(ISBLANK(E115)), (MID(E115,1,2)+0) &amp; "." &amp; (MID(E115,3,2)+0), IF(NOT(ISBLANK(B115)),MID(B115,6,40),""))</f>
        <v>4.1</v>
      </c>
      <c r="D115" s="43" t="s">
        <v>44</v>
      </c>
      <c r="E115" s="43" t="s">
        <v>202</v>
      </c>
      <c r="F115" s="55" t="s">
        <v>203</v>
      </c>
      <c r="G115" s="22">
        <v>90435.25</v>
      </c>
      <c r="H115" s="42">
        <v>90435.25</v>
      </c>
      <c r="I115" s="42">
        <v>0</v>
      </c>
      <c r="J115" s="42">
        <v>0</v>
      </c>
      <c r="K115" s="22">
        <v>0</v>
      </c>
    </row>
    <row r="116" spans="1:11" ht="15" customHeight="1" outlineLevel="4" x14ac:dyDescent="0.2">
      <c r="A116" s="5" t="s">
        <v>200</v>
      </c>
      <c r="B116" s="5" t="s">
        <v>201</v>
      </c>
      <c r="C116" s="51" t="str">
        <f t="shared" si="5"/>
        <v>4.1</v>
      </c>
      <c r="D116" s="43" t="s">
        <v>204</v>
      </c>
      <c r="E116" s="43" t="s">
        <v>205</v>
      </c>
      <c r="F116" s="55" t="s">
        <v>206</v>
      </c>
      <c r="G116" s="22">
        <v>70000</v>
      </c>
      <c r="H116" s="42">
        <v>70000</v>
      </c>
      <c r="I116" s="42">
        <v>0</v>
      </c>
      <c r="J116" s="42">
        <v>0</v>
      </c>
      <c r="K116" s="22">
        <v>0</v>
      </c>
    </row>
    <row r="117" spans="1:11" ht="15" customHeight="1" outlineLevel="4" x14ac:dyDescent="0.2">
      <c r="A117" s="5" t="s">
        <v>200</v>
      </c>
      <c r="B117" s="5" t="s">
        <v>201</v>
      </c>
      <c r="C117" s="51" t="str">
        <f t="shared" si="5"/>
        <v>4.1</v>
      </c>
      <c r="D117" s="43" t="s">
        <v>19</v>
      </c>
      <c r="E117" s="43" t="s">
        <v>207</v>
      </c>
      <c r="F117" s="55" t="s">
        <v>208</v>
      </c>
      <c r="G117" s="22">
        <v>70944.11</v>
      </c>
      <c r="H117" s="42">
        <v>35422.550000000003</v>
      </c>
      <c r="I117" s="42">
        <v>35521.56</v>
      </c>
      <c r="J117" s="42">
        <v>0</v>
      </c>
      <c r="K117" s="22">
        <v>0</v>
      </c>
    </row>
    <row r="118" spans="1:11" ht="15" customHeight="1" outlineLevel="4" x14ac:dyDescent="0.2">
      <c r="A118" s="5" t="s">
        <v>200</v>
      </c>
      <c r="B118" s="5" t="s">
        <v>201</v>
      </c>
      <c r="C118" s="51" t="str">
        <f t="shared" si="5"/>
        <v>4.1</v>
      </c>
      <c r="D118" s="43" t="s">
        <v>209</v>
      </c>
      <c r="E118" s="43" t="s">
        <v>210</v>
      </c>
      <c r="F118" s="55" t="s">
        <v>211</v>
      </c>
      <c r="G118" s="22">
        <v>63925.78</v>
      </c>
      <c r="H118" s="42">
        <v>49925.78</v>
      </c>
      <c r="I118" s="42">
        <v>14000</v>
      </c>
      <c r="J118" s="42">
        <v>0</v>
      </c>
      <c r="K118" s="22">
        <v>0</v>
      </c>
    </row>
    <row r="119" spans="1:11" ht="15" customHeight="1" outlineLevel="4" x14ac:dyDescent="0.2">
      <c r="A119" s="5" t="s">
        <v>200</v>
      </c>
      <c r="B119" s="5" t="s">
        <v>201</v>
      </c>
      <c r="C119" s="51" t="str">
        <f t="shared" si="5"/>
        <v>4.1</v>
      </c>
      <c r="D119" s="43" t="s">
        <v>44</v>
      </c>
      <c r="E119" s="43" t="s">
        <v>212</v>
      </c>
      <c r="F119" s="55" t="s">
        <v>213</v>
      </c>
      <c r="G119" s="22">
        <v>30000</v>
      </c>
      <c r="H119" s="42">
        <v>30000</v>
      </c>
      <c r="I119" s="42">
        <v>0</v>
      </c>
      <c r="J119" s="42">
        <v>0</v>
      </c>
      <c r="K119" s="22">
        <v>0</v>
      </c>
    </row>
    <row r="120" spans="1:11" ht="15" customHeight="1" outlineLevel="4" x14ac:dyDescent="0.2">
      <c r="A120" s="5" t="s">
        <v>200</v>
      </c>
      <c r="B120" s="5" t="s">
        <v>201</v>
      </c>
      <c r="C120" s="51" t="str">
        <f t="shared" si="5"/>
        <v>4.1</v>
      </c>
      <c r="D120" s="43" t="s">
        <v>209</v>
      </c>
      <c r="E120" s="43" t="s">
        <v>214</v>
      </c>
      <c r="F120" s="55" t="s">
        <v>215</v>
      </c>
      <c r="G120" s="22">
        <v>1867.5</v>
      </c>
      <c r="H120" s="42">
        <v>1867.5</v>
      </c>
      <c r="I120" s="42">
        <v>0</v>
      </c>
      <c r="J120" s="42">
        <v>0</v>
      </c>
      <c r="K120" s="22">
        <v>0</v>
      </c>
    </row>
    <row r="121" spans="1:11" ht="15" customHeight="1" outlineLevel="4" x14ac:dyDescent="0.2">
      <c r="A121" s="5" t="s">
        <v>200</v>
      </c>
      <c r="B121" s="5" t="s">
        <v>201</v>
      </c>
      <c r="C121" s="51" t="str">
        <f t="shared" si="5"/>
        <v>4.1</v>
      </c>
      <c r="D121" s="43" t="s">
        <v>44</v>
      </c>
      <c r="E121" s="43" t="s">
        <v>216</v>
      </c>
      <c r="F121" s="55" t="s">
        <v>217</v>
      </c>
      <c r="G121" s="22">
        <v>15000</v>
      </c>
      <c r="H121" s="42">
        <v>15000</v>
      </c>
      <c r="I121" s="42">
        <v>0</v>
      </c>
      <c r="J121" s="42">
        <v>0</v>
      </c>
      <c r="K121" s="22">
        <v>0</v>
      </c>
    </row>
    <row r="122" spans="1:11" ht="15" customHeight="1" outlineLevel="3" x14ac:dyDescent="0.2">
      <c r="A122" s="5"/>
      <c r="B122" s="7" t="s">
        <v>201</v>
      </c>
      <c r="C122" s="52" t="str">
        <f>IF(NOT(ISBLANK(E122)), (MID(E122,1,2)+0) &amp; "." &amp; (MID(E122,3,2)+0), IF(NOT(ISBLANK(B122)),MID(B122,6,100),""))</f>
        <v>Eix 13. Talent: captació, motivació, promoció, estabilització</v>
      </c>
      <c r="D122" s="44"/>
      <c r="E122" s="44"/>
      <c r="F122" s="56"/>
      <c r="G122" s="23">
        <f>SUBTOTAL(9,$G$115:$G$121)</f>
        <v>342172.64</v>
      </c>
      <c r="H122" s="24">
        <f>SUBTOTAL(9,$H$115:$H$121)</f>
        <v>292651.07999999996</v>
      </c>
      <c r="I122" s="24">
        <f>SUBTOTAL(9,$I$115:$I$121)</f>
        <v>49521.56</v>
      </c>
      <c r="J122" s="24">
        <f>SUBTOTAL(9,$J$115:$J$121)</f>
        <v>0</v>
      </c>
      <c r="K122" s="23">
        <f>SUBTOTAL(9,$K$115:$K$121)</f>
        <v>0</v>
      </c>
    </row>
    <row r="123" spans="1:11" ht="15" customHeight="1" outlineLevel="3" x14ac:dyDescent="0.2">
      <c r="A123" s="5"/>
      <c r="B123" s="7"/>
      <c r="C123" s="51" t="str">
        <f t="shared" ref="C123:C130" si="6">IF(NOT(ISBLANK(E123)), (MID(E123,1,2)+0) &amp; "." &amp; (MID(E123,3,2)+0), IF(NOT(ISBLANK(B123)),MID(B123,6,40),""))</f>
        <v/>
      </c>
      <c r="D123" s="43"/>
      <c r="E123" s="43"/>
      <c r="F123" s="55"/>
      <c r="G123" s="25"/>
      <c r="H123" s="26"/>
      <c r="I123" s="26"/>
      <c r="J123" s="26"/>
      <c r="K123" s="25"/>
    </row>
    <row r="124" spans="1:11" ht="15" customHeight="1" outlineLevel="4" x14ac:dyDescent="0.2">
      <c r="A124" s="5" t="s">
        <v>200</v>
      </c>
      <c r="B124" s="5" t="s">
        <v>218</v>
      </c>
      <c r="C124" s="51" t="str">
        <f t="shared" si="6"/>
        <v>4.2</v>
      </c>
      <c r="D124" s="43" t="s">
        <v>219</v>
      </c>
      <c r="E124" s="43" t="s">
        <v>220</v>
      </c>
      <c r="F124" s="55" t="s">
        <v>221</v>
      </c>
      <c r="G124" s="22">
        <v>97078.05</v>
      </c>
      <c r="H124" s="42">
        <v>97078.05</v>
      </c>
      <c r="I124" s="42">
        <v>0</v>
      </c>
      <c r="J124" s="42">
        <v>0</v>
      </c>
      <c r="K124" s="22">
        <v>0</v>
      </c>
    </row>
    <row r="125" spans="1:11" ht="15" customHeight="1" outlineLevel="4" x14ac:dyDescent="0.2">
      <c r="A125" s="5" t="s">
        <v>200</v>
      </c>
      <c r="B125" s="5" t="s">
        <v>218</v>
      </c>
      <c r="C125" s="51" t="str">
        <f t="shared" si="6"/>
        <v>4.2</v>
      </c>
      <c r="D125" s="43" t="s">
        <v>24</v>
      </c>
      <c r="E125" s="43" t="s">
        <v>222</v>
      </c>
      <c r="F125" s="55" t="s">
        <v>223</v>
      </c>
      <c r="G125" s="22">
        <v>13130.19</v>
      </c>
      <c r="H125" s="42">
        <v>13130.19</v>
      </c>
      <c r="I125" s="42">
        <v>0</v>
      </c>
      <c r="J125" s="42">
        <v>0</v>
      </c>
      <c r="K125" s="22">
        <v>0</v>
      </c>
    </row>
    <row r="126" spans="1:11" ht="24" outlineLevel="4" x14ac:dyDescent="0.2">
      <c r="A126" s="5" t="s">
        <v>200</v>
      </c>
      <c r="B126" s="5" t="s">
        <v>218</v>
      </c>
      <c r="C126" s="51" t="str">
        <f t="shared" si="6"/>
        <v>4.2</v>
      </c>
      <c r="D126" s="10" t="s">
        <v>386</v>
      </c>
      <c r="E126" s="43" t="s">
        <v>224</v>
      </c>
      <c r="F126" s="55" t="s">
        <v>225</v>
      </c>
      <c r="G126" s="22">
        <v>34836.160000000003</v>
      </c>
      <c r="H126" s="42">
        <v>34836.160000000003</v>
      </c>
      <c r="I126" s="42">
        <v>0</v>
      </c>
      <c r="J126" s="42">
        <v>0</v>
      </c>
      <c r="K126" s="22">
        <v>0</v>
      </c>
    </row>
    <row r="127" spans="1:11" ht="26.25" customHeight="1" outlineLevel="4" x14ac:dyDescent="0.2">
      <c r="A127" s="5" t="s">
        <v>200</v>
      </c>
      <c r="B127" s="5" t="s">
        <v>218</v>
      </c>
      <c r="C127" s="51" t="str">
        <f t="shared" si="6"/>
        <v>4.2</v>
      </c>
      <c r="D127" s="43" t="s">
        <v>24</v>
      </c>
      <c r="E127" s="43" t="s">
        <v>226</v>
      </c>
      <c r="F127" s="55" t="s">
        <v>227</v>
      </c>
      <c r="G127" s="22">
        <v>12920</v>
      </c>
      <c r="H127" s="42">
        <v>12920</v>
      </c>
      <c r="I127" s="42">
        <v>0</v>
      </c>
      <c r="J127" s="42">
        <v>0</v>
      </c>
      <c r="K127" s="22">
        <v>0</v>
      </c>
    </row>
    <row r="128" spans="1:11" ht="36" outlineLevel="4" x14ac:dyDescent="0.2">
      <c r="A128" s="5" t="s">
        <v>200</v>
      </c>
      <c r="B128" s="5" t="s">
        <v>218</v>
      </c>
      <c r="C128" s="51" t="str">
        <f t="shared" si="6"/>
        <v>4.2</v>
      </c>
      <c r="D128" s="10" t="s">
        <v>387</v>
      </c>
      <c r="E128" s="43" t="s">
        <v>228</v>
      </c>
      <c r="F128" s="55" t="s">
        <v>229</v>
      </c>
      <c r="G128" s="22">
        <v>4778.2</v>
      </c>
      <c r="H128" s="42">
        <v>4778.2</v>
      </c>
      <c r="I128" s="42">
        <v>0</v>
      </c>
      <c r="J128" s="42">
        <v>0</v>
      </c>
      <c r="K128" s="22">
        <v>0</v>
      </c>
    </row>
    <row r="129" spans="1:11" ht="15" customHeight="1" outlineLevel="4" x14ac:dyDescent="0.2">
      <c r="A129" s="5" t="s">
        <v>200</v>
      </c>
      <c r="B129" s="5" t="s">
        <v>218</v>
      </c>
      <c r="C129" s="51" t="str">
        <f t="shared" si="6"/>
        <v>4.2</v>
      </c>
      <c r="D129" s="43" t="s">
        <v>230</v>
      </c>
      <c r="E129" s="43" t="s">
        <v>231</v>
      </c>
      <c r="F129" s="55" t="s">
        <v>232</v>
      </c>
      <c r="G129" s="22">
        <v>327203.96000000002</v>
      </c>
      <c r="H129" s="42">
        <v>327203.96000000002</v>
      </c>
      <c r="I129" s="42">
        <v>0</v>
      </c>
      <c r="J129" s="42">
        <v>0</v>
      </c>
      <c r="K129" s="22">
        <v>0</v>
      </c>
    </row>
    <row r="130" spans="1:11" ht="15" customHeight="1" outlineLevel="4" x14ac:dyDescent="0.2">
      <c r="A130" s="5" t="s">
        <v>200</v>
      </c>
      <c r="B130" s="5" t="s">
        <v>218</v>
      </c>
      <c r="C130" s="51" t="str">
        <f t="shared" si="6"/>
        <v>4.2</v>
      </c>
      <c r="D130" s="43" t="s">
        <v>209</v>
      </c>
      <c r="E130" s="43" t="s">
        <v>233</v>
      </c>
      <c r="F130" s="55" t="s">
        <v>234</v>
      </c>
      <c r="G130" s="22">
        <v>38000</v>
      </c>
      <c r="H130" s="42">
        <v>38000</v>
      </c>
      <c r="I130" s="42">
        <v>0</v>
      </c>
      <c r="J130" s="42">
        <v>0</v>
      </c>
      <c r="K130" s="22">
        <v>0</v>
      </c>
    </row>
    <row r="131" spans="1:11" ht="15" customHeight="1" outlineLevel="3" x14ac:dyDescent="0.2">
      <c r="A131" s="5"/>
      <c r="B131" s="7" t="s">
        <v>218</v>
      </c>
      <c r="C131" s="52" t="str">
        <f>IF(NOT(ISBLANK(E131)), (MID(E131,1,2)+0) &amp; "." &amp; (MID(E131,3,2)+0), IF(NOT(ISBLANK(B131)),MID(B131,6,100),""))</f>
        <v>Eix 14. Personal: condicions laborals, drets, oportunitats</v>
      </c>
      <c r="D131" s="44"/>
      <c r="E131" s="44"/>
      <c r="F131" s="56"/>
      <c r="G131" s="23">
        <f>SUBTOTAL(9,$G$124:$G$130)</f>
        <v>527946.56000000006</v>
      </c>
      <c r="H131" s="24">
        <f>SUBTOTAL(9,$H$124:$H$130)</f>
        <v>527946.56000000006</v>
      </c>
      <c r="I131" s="24">
        <f>SUBTOTAL(9,$I$124:$I$130)</f>
        <v>0</v>
      </c>
      <c r="J131" s="24">
        <f>SUBTOTAL(9,$J$124:$J$130)</f>
        <v>0</v>
      </c>
      <c r="K131" s="23">
        <f>SUBTOTAL(9,$K$124:$K$130)</f>
        <v>0</v>
      </c>
    </row>
    <row r="132" spans="1:11" ht="15" customHeight="1" outlineLevel="3" x14ac:dyDescent="0.2">
      <c r="A132" s="5"/>
      <c r="B132" s="7"/>
      <c r="C132" s="51" t="str">
        <f t="shared" ref="C132:C139" si="7">IF(NOT(ISBLANK(E132)), (MID(E132,1,2)+0) &amp; "." &amp; (MID(E132,3,2)+0), IF(NOT(ISBLANK(B132)),MID(B132,6,40),""))</f>
        <v/>
      </c>
      <c r="D132" s="43"/>
      <c r="E132" s="43"/>
      <c r="F132" s="55"/>
      <c r="G132" s="25"/>
      <c r="H132" s="26"/>
      <c r="I132" s="26"/>
      <c r="J132" s="26"/>
      <c r="K132" s="25"/>
    </row>
    <row r="133" spans="1:11" ht="15" customHeight="1" outlineLevel="4" x14ac:dyDescent="0.2">
      <c r="A133" s="5" t="s">
        <v>200</v>
      </c>
      <c r="B133" s="5" t="s">
        <v>235</v>
      </c>
      <c r="C133" s="51" t="str">
        <f t="shared" si="7"/>
        <v>4.3</v>
      </c>
      <c r="D133" s="43" t="s">
        <v>236</v>
      </c>
      <c r="E133" s="43" t="s">
        <v>237</v>
      </c>
      <c r="F133" s="55" t="s">
        <v>238</v>
      </c>
      <c r="G133" s="22">
        <v>5250</v>
      </c>
      <c r="H133" s="42">
        <v>5250</v>
      </c>
      <c r="I133" s="42">
        <v>0</v>
      </c>
      <c r="J133" s="42">
        <v>0</v>
      </c>
      <c r="K133" s="22">
        <v>0</v>
      </c>
    </row>
    <row r="134" spans="1:11" ht="15" customHeight="1" outlineLevel="4" x14ac:dyDescent="0.2">
      <c r="A134" s="5" t="s">
        <v>200</v>
      </c>
      <c r="B134" s="5" t="s">
        <v>235</v>
      </c>
      <c r="C134" s="51" t="str">
        <f t="shared" si="7"/>
        <v>4.3</v>
      </c>
      <c r="D134" s="43" t="s">
        <v>239</v>
      </c>
      <c r="E134" s="43" t="s">
        <v>240</v>
      </c>
      <c r="F134" s="55" t="s">
        <v>241</v>
      </c>
      <c r="G134" s="22">
        <v>1794589.83</v>
      </c>
      <c r="H134" s="42">
        <v>1657189.83</v>
      </c>
      <c r="I134" s="42">
        <v>137400</v>
      </c>
      <c r="J134" s="42">
        <v>0</v>
      </c>
      <c r="K134" s="22">
        <v>0</v>
      </c>
    </row>
    <row r="135" spans="1:11" ht="24" outlineLevel="4" x14ac:dyDescent="0.2">
      <c r="A135" s="5" t="s">
        <v>200</v>
      </c>
      <c r="B135" s="5" t="s">
        <v>235</v>
      </c>
      <c r="C135" s="51" t="str">
        <f t="shared" si="7"/>
        <v>4.3</v>
      </c>
      <c r="D135" s="43" t="s">
        <v>242</v>
      </c>
      <c r="E135" s="43" t="s">
        <v>243</v>
      </c>
      <c r="F135" s="55" t="s">
        <v>244</v>
      </c>
      <c r="G135" s="22">
        <v>26510</v>
      </c>
      <c r="H135" s="42">
        <v>26510</v>
      </c>
      <c r="I135" s="42">
        <v>0</v>
      </c>
      <c r="J135" s="42">
        <v>0</v>
      </c>
      <c r="K135" s="22">
        <v>0</v>
      </c>
    </row>
    <row r="136" spans="1:11" ht="15" customHeight="1" outlineLevel="4" x14ac:dyDescent="0.2">
      <c r="A136" s="5" t="s">
        <v>200</v>
      </c>
      <c r="B136" s="5" t="s">
        <v>235</v>
      </c>
      <c r="C136" s="51" t="str">
        <f t="shared" si="7"/>
        <v>4.3</v>
      </c>
      <c r="D136" s="43" t="s">
        <v>236</v>
      </c>
      <c r="E136" s="43" t="s">
        <v>245</v>
      </c>
      <c r="F136" s="55" t="s">
        <v>246</v>
      </c>
      <c r="G136" s="22">
        <v>8675</v>
      </c>
      <c r="H136" s="42">
        <v>3675</v>
      </c>
      <c r="I136" s="42">
        <v>5000</v>
      </c>
      <c r="J136" s="42">
        <v>0</v>
      </c>
      <c r="K136" s="22">
        <v>0</v>
      </c>
    </row>
    <row r="137" spans="1:11" ht="24" outlineLevel="4" x14ac:dyDescent="0.2">
      <c r="A137" s="5" t="s">
        <v>200</v>
      </c>
      <c r="B137" s="5" t="s">
        <v>235</v>
      </c>
      <c r="C137" s="51" t="str">
        <f t="shared" si="7"/>
        <v>4.3</v>
      </c>
      <c r="D137" s="43" t="s">
        <v>13</v>
      </c>
      <c r="E137" s="43" t="s">
        <v>247</v>
      </c>
      <c r="F137" s="55" t="s">
        <v>248</v>
      </c>
      <c r="G137" s="22">
        <v>15000</v>
      </c>
      <c r="H137" s="42">
        <v>15000</v>
      </c>
      <c r="I137" s="42">
        <v>0</v>
      </c>
      <c r="J137" s="42">
        <v>0</v>
      </c>
      <c r="K137" s="22">
        <v>0</v>
      </c>
    </row>
    <row r="138" spans="1:11" ht="15" customHeight="1" outlineLevel="4" x14ac:dyDescent="0.2">
      <c r="A138" s="5" t="s">
        <v>200</v>
      </c>
      <c r="B138" s="5" t="s">
        <v>235</v>
      </c>
      <c r="C138" s="51" t="str">
        <f t="shared" si="7"/>
        <v>4.3</v>
      </c>
      <c r="D138" s="43" t="s">
        <v>249</v>
      </c>
      <c r="E138" s="43" t="s">
        <v>250</v>
      </c>
      <c r="F138" s="55" t="s">
        <v>251</v>
      </c>
      <c r="G138" s="22">
        <v>44337.5</v>
      </c>
      <c r="H138" s="42">
        <v>0</v>
      </c>
      <c r="I138" s="42">
        <v>0</v>
      </c>
      <c r="J138" s="42">
        <v>0</v>
      </c>
      <c r="K138" s="22">
        <v>44337.5</v>
      </c>
    </row>
    <row r="139" spans="1:11" ht="15" customHeight="1" outlineLevel="4" x14ac:dyDescent="0.2">
      <c r="A139" s="5" t="s">
        <v>200</v>
      </c>
      <c r="B139" s="5" t="s">
        <v>235</v>
      </c>
      <c r="C139" s="51" t="str">
        <f t="shared" si="7"/>
        <v>4.3</v>
      </c>
      <c r="D139" s="43" t="s">
        <v>194</v>
      </c>
      <c r="E139" s="43" t="s">
        <v>252</v>
      </c>
      <c r="F139" s="55" t="s">
        <v>253</v>
      </c>
      <c r="G139" s="22">
        <v>99000</v>
      </c>
      <c r="H139" s="42">
        <v>0</v>
      </c>
      <c r="I139" s="42">
        <v>0</v>
      </c>
      <c r="J139" s="42">
        <v>0</v>
      </c>
      <c r="K139" s="22">
        <v>99000</v>
      </c>
    </row>
    <row r="140" spans="1:11" ht="15" customHeight="1" outlineLevel="3" x14ac:dyDescent="0.2">
      <c r="A140" s="5"/>
      <c r="B140" s="7" t="s">
        <v>235</v>
      </c>
      <c r="C140" s="52" t="str">
        <f>IF(NOT(ISBLANK(E140)), (MID(E140,1,2)+0) &amp; "." &amp; (MID(E140,3,2)+0), IF(NOT(ISBLANK(B140)),MID(B140,6,100),""))</f>
        <v>Eix 15. Estudiants i alumni: participació, pertinença, compromís, fidelització</v>
      </c>
      <c r="D140" s="44"/>
      <c r="E140" s="44"/>
      <c r="F140" s="56"/>
      <c r="G140" s="23">
        <f>SUBTOTAL(9,$G$133:$G$139)</f>
        <v>1993362.33</v>
      </c>
      <c r="H140" s="24">
        <f>SUBTOTAL(9,$H$133:$H$139)</f>
        <v>1707624.83</v>
      </c>
      <c r="I140" s="24">
        <f>SUBTOTAL(9,$I$133:$I$139)</f>
        <v>142400</v>
      </c>
      <c r="J140" s="24">
        <f>SUBTOTAL(9,$J$133:$J$139)</f>
        <v>0</v>
      </c>
      <c r="K140" s="23">
        <f>SUBTOTAL(9,$K$133:$K$139)</f>
        <v>143337.5</v>
      </c>
    </row>
    <row r="141" spans="1:11" ht="15" customHeight="1" outlineLevel="3" x14ac:dyDescent="0.2">
      <c r="A141" s="5"/>
      <c r="B141" s="7"/>
      <c r="C141" s="51" t="str">
        <f>IF(NOT(ISBLANK(E141)), (MID(E141,1,2)+0) &amp; "." &amp; (MID(E141,3,2)+0), IF(NOT(ISBLANK(B141)),MID(B141,6,40),""))</f>
        <v/>
      </c>
      <c r="D141" s="43"/>
      <c r="E141" s="43"/>
      <c r="F141" s="55"/>
      <c r="G141" s="25"/>
      <c r="H141" s="26"/>
      <c r="I141" s="26"/>
      <c r="J141" s="26"/>
      <c r="K141" s="25"/>
    </row>
    <row r="142" spans="1:11" ht="15" customHeight="1" outlineLevel="4" x14ac:dyDescent="0.2">
      <c r="A142" s="5" t="s">
        <v>200</v>
      </c>
      <c r="B142" s="5" t="s">
        <v>254</v>
      </c>
      <c r="C142" s="51" t="str">
        <f>IF(NOT(ISBLANK(E142)), (MID(E142,1,2)+0) &amp; "." &amp; (MID(E142,3,2)+0), IF(NOT(ISBLANK(B142)),MID(B142,6,40),""))</f>
        <v>4.4</v>
      </c>
      <c r="D142" s="43" t="s">
        <v>255</v>
      </c>
      <c r="E142" s="43" t="s">
        <v>256</v>
      </c>
      <c r="F142" s="55" t="s">
        <v>257</v>
      </c>
      <c r="G142" s="22">
        <v>15000</v>
      </c>
      <c r="H142" s="42">
        <v>15000</v>
      </c>
      <c r="I142" s="42">
        <v>0</v>
      </c>
      <c r="J142" s="42">
        <v>0</v>
      </c>
      <c r="K142" s="22">
        <v>0</v>
      </c>
    </row>
    <row r="143" spans="1:11" ht="15" customHeight="1" outlineLevel="4" x14ac:dyDescent="0.2">
      <c r="A143" s="5" t="s">
        <v>200</v>
      </c>
      <c r="B143" s="5" t="s">
        <v>254</v>
      </c>
      <c r="C143" s="51" t="str">
        <f>IF(NOT(ISBLANK(E143)), (MID(E143,1,2)+0) &amp; "." &amp; (MID(E143,3,2)+0), IF(NOT(ISBLANK(B143)),MID(B143,6,40),""))</f>
        <v>4.4</v>
      </c>
      <c r="D143" s="43" t="s">
        <v>258</v>
      </c>
      <c r="E143" s="43" t="s">
        <v>259</v>
      </c>
      <c r="F143" s="55" t="s">
        <v>260</v>
      </c>
      <c r="G143" s="22">
        <v>11815.86</v>
      </c>
      <c r="H143" s="42">
        <v>9315.86</v>
      </c>
      <c r="I143" s="42">
        <v>2500</v>
      </c>
      <c r="J143" s="42">
        <v>0</v>
      </c>
      <c r="K143" s="22">
        <v>0</v>
      </c>
    </row>
    <row r="144" spans="1:11" ht="15" customHeight="1" outlineLevel="3" x14ac:dyDescent="0.2">
      <c r="A144" s="5"/>
      <c r="B144" s="7" t="s">
        <v>254</v>
      </c>
      <c r="C144" s="52" t="str">
        <f>IF(NOT(ISBLANK(E144)), (MID(E144,1,2)+0) &amp; "." &amp; (MID(E144,3,2)+0), IF(NOT(ISBLANK(B144)),MID(B144,6,100),""))</f>
        <v>Eix 16. Direcció i govern: participació, representació, agilitat</v>
      </c>
      <c r="D144" s="44"/>
      <c r="E144" s="44"/>
      <c r="F144" s="56"/>
      <c r="G144" s="23">
        <f>SUBTOTAL(9,$G$142:$G$143)</f>
        <v>26815.86</v>
      </c>
      <c r="H144" s="24">
        <f>SUBTOTAL(9,$H$142:$H$143)</f>
        <v>24315.86</v>
      </c>
      <c r="I144" s="24">
        <f>SUBTOTAL(9,$I$142:$I$143)</f>
        <v>2500</v>
      </c>
      <c r="J144" s="24">
        <f>SUBTOTAL(9,$J$142:$J$143)</f>
        <v>0</v>
      </c>
      <c r="K144" s="23">
        <f>SUBTOTAL(9,$K$142:$K$143)</f>
        <v>0</v>
      </c>
    </row>
    <row r="145" spans="1:12" ht="15" customHeight="1" outlineLevel="3" x14ac:dyDescent="0.2">
      <c r="A145" s="5"/>
      <c r="B145" s="7"/>
      <c r="C145" s="53"/>
      <c r="D145" s="43"/>
      <c r="E145" s="43"/>
      <c r="F145" s="55"/>
      <c r="G145" s="25"/>
      <c r="H145" s="26"/>
      <c r="I145" s="26"/>
      <c r="J145" s="26"/>
      <c r="K145" s="25"/>
    </row>
    <row r="146" spans="1:12" ht="15" customHeight="1" outlineLevel="2" x14ac:dyDescent="0.2">
      <c r="A146" s="7" t="s">
        <v>200</v>
      </c>
      <c r="B146" s="7"/>
      <c r="C146" s="11" t="s">
        <v>373</v>
      </c>
      <c r="D146" s="48"/>
      <c r="E146" s="45"/>
      <c r="F146" s="12"/>
      <c r="G146" s="27">
        <f>SUBTOTAL(9,$G$115:$G$144)</f>
        <v>2890297.39</v>
      </c>
      <c r="H146" s="28">
        <f>SUBTOTAL(9,$H$115:$H$144)</f>
        <v>2552538.33</v>
      </c>
      <c r="I146" s="28">
        <f>SUBTOTAL(9,$I$115:$I$144)</f>
        <v>194421.56</v>
      </c>
      <c r="J146" s="28">
        <f>SUBTOTAL(9,$J$115:$J$144)</f>
        <v>0</v>
      </c>
      <c r="K146" s="27">
        <f>SUBTOTAL(9,$K$115:$K$144)</f>
        <v>143337.5</v>
      </c>
      <c r="L146" s="13"/>
    </row>
    <row r="147" spans="1:12" ht="15" customHeight="1" outlineLevel="2" x14ac:dyDescent="0.2">
      <c r="A147" s="7"/>
      <c r="B147" s="7"/>
      <c r="C147" s="51" t="str">
        <f>IF(NOT(ISBLANK(E147)), (MID(E147,1,2)+0) &amp; "." &amp; (MID(E147,3,2)+0), IF(NOT(ISBLANK(B147)),MID(B147,6,40),""))</f>
        <v/>
      </c>
      <c r="D147" s="43"/>
      <c r="E147" s="43"/>
      <c r="F147" s="55"/>
      <c r="G147" s="25"/>
      <c r="H147" s="26"/>
      <c r="I147" s="26"/>
      <c r="J147" s="26"/>
      <c r="K147" s="25"/>
    </row>
    <row r="148" spans="1:12" ht="15" customHeight="1" outlineLevel="2" x14ac:dyDescent="0.2">
      <c r="A148" s="7"/>
      <c r="B148" s="7"/>
      <c r="C148" s="18" t="s">
        <v>379</v>
      </c>
      <c r="D148" s="43"/>
      <c r="E148" s="43"/>
      <c r="F148" s="55"/>
      <c r="G148" s="25"/>
      <c r="H148" s="26"/>
      <c r="I148" s="26"/>
      <c r="J148" s="26"/>
      <c r="K148" s="25"/>
    </row>
    <row r="149" spans="1:12" ht="15" customHeight="1" outlineLevel="2" x14ac:dyDescent="0.2">
      <c r="A149" s="7"/>
      <c r="B149" s="7"/>
      <c r="C149" s="37"/>
      <c r="D149" s="43"/>
      <c r="E149" s="43"/>
      <c r="F149" s="55"/>
      <c r="G149" s="25"/>
      <c r="H149" s="26"/>
      <c r="I149" s="26"/>
      <c r="J149" s="26"/>
      <c r="K149" s="25"/>
    </row>
    <row r="150" spans="1:12" ht="15" customHeight="1" outlineLevel="4" x14ac:dyDescent="0.2">
      <c r="A150" s="5" t="s">
        <v>261</v>
      </c>
      <c r="B150" s="5" t="s">
        <v>262</v>
      </c>
      <c r="C150" s="51" t="str">
        <f>IF(NOT(ISBLANK(E150)), (MID(E150,1,2)+0) &amp; "." &amp; (MID(E150,3,2)+0), IF(NOT(ISBLANK(B150)),MID(B150,6,40),""))</f>
        <v>5.1</v>
      </c>
      <c r="D150" s="43" t="s">
        <v>263</v>
      </c>
      <c r="E150" s="43" t="s">
        <v>264</v>
      </c>
      <c r="F150" s="55" t="s">
        <v>265</v>
      </c>
      <c r="G150" s="22">
        <v>41863.17</v>
      </c>
      <c r="H150" s="42">
        <v>41863.17</v>
      </c>
      <c r="I150" s="42">
        <v>0</v>
      </c>
      <c r="J150" s="42">
        <v>0</v>
      </c>
      <c r="K150" s="22">
        <v>0</v>
      </c>
    </row>
    <row r="151" spans="1:12" ht="15" customHeight="1" outlineLevel="4" x14ac:dyDescent="0.2">
      <c r="A151" s="5" t="s">
        <v>261</v>
      </c>
      <c r="B151" s="5" t="s">
        <v>262</v>
      </c>
      <c r="C151" s="51" t="str">
        <f>IF(NOT(ISBLANK(E151)), (MID(E151,1,2)+0) &amp; "." &amp; (MID(E151,3,2)+0), IF(NOT(ISBLANK(B151)),MID(B151,6,40),""))</f>
        <v>5.1</v>
      </c>
      <c r="D151" s="43" t="s">
        <v>266</v>
      </c>
      <c r="E151" s="43" t="s">
        <v>267</v>
      </c>
      <c r="F151" s="55" t="s">
        <v>268</v>
      </c>
      <c r="G151" s="22">
        <v>55900</v>
      </c>
      <c r="H151" s="42">
        <v>55900</v>
      </c>
      <c r="I151" s="42">
        <v>0</v>
      </c>
      <c r="J151" s="42">
        <v>0</v>
      </c>
      <c r="K151" s="22">
        <v>0</v>
      </c>
    </row>
    <row r="152" spans="1:12" ht="24" outlineLevel="4" x14ac:dyDescent="0.2">
      <c r="A152" s="5" t="s">
        <v>261</v>
      </c>
      <c r="B152" s="5" t="s">
        <v>262</v>
      </c>
      <c r="C152" s="51" t="str">
        <f>IF(NOT(ISBLANK(E152)), (MID(E152,1,2)+0) &amp; "." &amp; (MID(E152,3,2)+0), IF(NOT(ISBLANK(B152)),MID(B152,6,40),""))</f>
        <v>5.1</v>
      </c>
      <c r="D152" s="43" t="s">
        <v>269</v>
      </c>
      <c r="E152" s="43" t="s">
        <v>270</v>
      </c>
      <c r="F152" s="55" t="s">
        <v>271</v>
      </c>
      <c r="G152" s="22">
        <v>523765.1</v>
      </c>
      <c r="H152" s="42">
        <v>88265.1</v>
      </c>
      <c r="I152" s="42">
        <v>435500</v>
      </c>
      <c r="J152" s="42">
        <v>0</v>
      </c>
      <c r="K152" s="22">
        <v>0</v>
      </c>
    </row>
    <row r="153" spans="1:12" ht="15" customHeight="1" outlineLevel="3" x14ac:dyDescent="0.2">
      <c r="A153" s="5"/>
      <c r="B153" s="7" t="s">
        <v>262</v>
      </c>
      <c r="C153" s="52" t="str">
        <f>IF(NOT(ISBLANK(E153)), (MID(E153,1,2)+0) &amp; "." &amp; (MID(E153,3,2)+0), IF(NOT(ISBLANK(B153)),MID(B153,6,100),""))</f>
        <v>Eix 17. Model organitzatiu: adequació, simplificació, qualitat</v>
      </c>
      <c r="D153" s="44"/>
      <c r="E153" s="44"/>
      <c r="F153" s="56"/>
      <c r="G153" s="23">
        <f>SUBTOTAL(9,$G$150:$G$152)</f>
        <v>621528.27</v>
      </c>
      <c r="H153" s="24">
        <f>SUBTOTAL(9,$H$150:$H$152)</f>
        <v>186028.27000000002</v>
      </c>
      <c r="I153" s="24">
        <f>SUBTOTAL(9,$I$150:$I$152)</f>
        <v>435500</v>
      </c>
      <c r="J153" s="24">
        <f>SUBTOTAL(9,$J$150:$J$152)</f>
        <v>0</v>
      </c>
      <c r="K153" s="23">
        <f>SUBTOTAL(9,$K$150:$K$152)</f>
        <v>0</v>
      </c>
    </row>
    <row r="154" spans="1:12" ht="15" customHeight="1" outlineLevel="3" x14ac:dyDescent="0.2">
      <c r="A154" s="5"/>
      <c r="B154" s="7"/>
      <c r="C154" s="51" t="str">
        <f t="shared" ref="C154:C161" si="8">IF(NOT(ISBLANK(E154)), (MID(E154,1,2)+0) &amp; "." &amp; (MID(E154,3,2)+0), IF(NOT(ISBLANK(B154)),MID(B154,6,40),""))</f>
        <v/>
      </c>
      <c r="D154" s="43"/>
      <c r="E154" s="43"/>
      <c r="F154" s="55"/>
      <c r="G154" s="25"/>
      <c r="H154" s="26"/>
      <c r="I154" s="26"/>
      <c r="J154" s="26"/>
      <c r="K154" s="25"/>
    </row>
    <row r="155" spans="1:12" ht="15" customHeight="1" outlineLevel="4" x14ac:dyDescent="0.2">
      <c r="A155" s="5" t="s">
        <v>261</v>
      </c>
      <c r="B155" s="5" t="s">
        <v>272</v>
      </c>
      <c r="C155" s="51" t="str">
        <f t="shared" si="8"/>
        <v>5.2</v>
      </c>
      <c r="D155" s="43" t="s">
        <v>273</v>
      </c>
      <c r="E155" s="43" t="s">
        <v>274</v>
      </c>
      <c r="F155" s="55" t="s">
        <v>275</v>
      </c>
      <c r="G155" s="22">
        <v>93968.76</v>
      </c>
      <c r="H155" s="42">
        <v>93968.76</v>
      </c>
      <c r="I155" s="42">
        <v>0</v>
      </c>
      <c r="J155" s="42">
        <v>0</v>
      </c>
      <c r="K155" s="22">
        <v>0</v>
      </c>
    </row>
    <row r="156" spans="1:12" ht="15" customHeight="1" outlineLevel="4" x14ac:dyDescent="0.2">
      <c r="A156" s="5" t="s">
        <v>261</v>
      </c>
      <c r="B156" s="5" t="s">
        <v>272</v>
      </c>
      <c r="C156" s="51" t="str">
        <f t="shared" si="8"/>
        <v>5.2</v>
      </c>
      <c r="D156" s="43" t="s">
        <v>276</v>
      </c>
      <c r="E156" s="43" t="s">
        <v>277</v>
      </c>
      <c r="F156" s="55" t="s">
        <v>278</v>
      </c>
      <c r="G156" s="22">
        <v>597920.93000000005</v>
      </c>
      <c r="H156" s="42">
        <v>419513.11</v>
      </c>
      <c r="I156" s="42">
        <v>27907.82</v>
      </c>
      <c r="J156" s="42">
        <v>150000</v>
      </c>
      <c r="K156" s="22">
        <v>500</v>
      </c>
    </row>
    <row r="157" spans="1:12" ht="15" customHeight="1" outlineLevel="4" x14ac:dyDescent="0.2">
      <c r="A157" s="5" t="s">
        <v>261</v>
      </c>
      <c r="B157" s="5" t="s">
        <v>272</v>
      </c>
      <c r="C157" s="51" t="str">
        <f t="shared" si="8"/>
        <v>5.2</v>
      </c>
      <c r="D157" s="43" t="s">
        <v>276</v>
      </c>
      <c r="E157" s="43" t="s">
        <v>279</v>
      </c>
      <c r="F157" s="55" t="s">
        <v>280</v>
      </c>
      <c r="G157" s="22">
        <v>357277.04</v>
      </c>
      <c r="H157" s="42">
        <v>354120.04</v>
      </c>
      <c r="I157" s="42">
        <v>0</v>
      </c>
      <c r="J157" s="42">
        <v>0</v>
      </c>
      <c r="K157" s="22">
        <v>3157</v>
      </c>
    </row>
    <row r="158" spans="1:12" ht="15" customHeight="1" outlineLevel="4" x14ac:dyDescent="0.2">
      <c r="A158" s="5" t="s">
        <v>261</v>
      </c>
      <c r="B158" s="5" t="s">
        <v>272</v>
      </c>
      <c r="C158" s="51" t="str">
        <f t="shared" si="8"/>
        <v>5.2</v>
      </c>
      <c r="D158" s="43" t="s">
        <v>281</v>
      </c>
      <c r="E158" s="43" t="s">
        <v>282</v>
      </c>
      <c r="F158" s="55" t="s">
        <v>283</v>
      </c>
      <c r="G158" s="22">
        <v>16750</v>
      </c>
      <c r="H158" s="42">
        <v>16750</v>
      </c>
      <c r="I158" s="42">
        <v>0</v>
      </c>
      <c r="J158" s="42">
        <v>0</v>
      </c>
      <c r="K158" s="22">
        <v>0</v>
      </c>
    </row>
    <row r="159" spans="1:12" ht="24" outlineLevel="4" x14ac:dyDescent="0.2">
      <c r="A159" s="5" t="s">
        <v>261</v>
      </c>
      <c r="B159" s="5" t="s">
        <v>272</v>
      </c>
      <c r="C159" s="51" t="str">
        <f t="shared" si="8"/>
        <v>5.2</v>
      </c>
      <c r="D159" s="43" t="s">
        <v>281</v>
      </c>
      <c r="E159" s="43" t="s">
        <v>284</v>
      </c>
      <c r="F159" s="55" t="s">
        <v>285</v>
      </c>
      <c r="G159" s="22">
        <v>2000000</v>
      </c>
      <c r="H159" s="42">
        <v>0</v>
      </c>
      <c r="I159" s="42">
        <v>0</v>
      </c>
      <c r="J159" s="42">
        <v>2000000</v>
      </c>
      <c r="K159" s="22">
        <v>0</v>
      </c>
    </row>
    <row r="160" spans="1:12" ht="15" customHeight="1" outlineLevel="4" x14ac:dyDescent="0.2">
      <c r="A160" s="5" t="s">
        <v>261</v>
      </c>
      <c r="B160" s="5" t="s">
        <v>272</v>
      </c>
      <c r="C160" s="51" t="str">
        <f t="shared" si="8"/>
        <v>5.2</v>
      </c>
      <c r="D160" s="43" t="s">
        <v>281</v>
      </c>
      <c r="E160" s="43" t="s">
        <v>286</v>
      </c>
      <c r="F160" s="55" t="s">
        <v>287</v>
      </c>
      <c r="G160" s="22">
        <v>170000</v>
      </c>
      <c r="H160" s="42">
        <v>0</v>
      </c>
      <c r="I160" s="42">
        <v>0</v>
      </c>
      <c r="J160" s="42">
        <v>0</v>
      </c>
      <c r="K160" s="22">
        <v>170000</v>
      </c>
    </row>
    <row r="161" spans="1:11" ht="15" customHeight="1" outlineLevel="4" x14ac:dyDescent="0.2">
      <c r="A161" s="5" t="s">
        <v>261</v>
      </c>
      <c r="B161" s="5" t="s">
        <v>272</v>
      </c>
      <c r="C161" s="51" t="str">
        <f t="shared" si="8"/>
        <v>5.2</v>
      </c>
      <c r="D161" s="43" t="s">
        <v>288</v>
      </c>
      <c r="E161" s="43" t="s">
        <v>289</v>
      </c>
      <c r="F161" s="55" t="s">
        <v>290</v>
      </c>
      <c r="G161" s="22">
        <v>35000</v>
      </c>
      <c r="H161" s="42">
        <v>0</v>
      </c>
      <c r="I161" s="42">
        <v>0</v>
      </c>
      <c r="J161" s="42">
        <v>0</v>
      </c>
      <c r="K161" s="22">
        <v>35000</v>
      </c>
    </row>
    <row r="162" spans="1:11" ht="15" customHeight="1" outlineLevel="3" x14ac:dyDescent="0.2">
      <c r="A162" s="5"/>
      <c r="B162" s="7" t="s">
        <v>272</v>
      </c>
      <c r="C162" s="52" t="str">
        <f>IF(NOT(ISBLANK(E162)), (MID(E162,1,2)+0) &amp; "." &amp; (MID(E162,3,2)+0), IF(NOT(ISBLANK(B162)),MID(B162,6,100),""))</f>
        <v>Eix 18. Infraestructures: eficiència, sostenibilitat, satisfacció</v>
      </c>
      <c r="D162" s="44"/>
      <c r="E162" s="44"/>
      <c r="F162" s="56"/>
      <c r="G162" s="23">
        <f>SUBTOTAL(9,$G$155:$G$161)</f>
        <v>3270916.73</v>
      </c>
      <c r="H162" s="24">
        <f>SUBTOTAL(9,$H$155:$H$161)</f>
        <v>884351.90999999992</v>
      </c>
      <c r="I162" s="24">
        <f>SUBTOTAL(9,$I$155:$I$161)</f>
        <v>27907.82</v>
      </c>
      <c r="J162" s="24">
        <f>SUBTOTAL(9,$J$155:$J$161)</f>
        <v>2150000</v>
      </c>
      <c r="K162" s="23">
        <f>SUBTOTAL(9,$K$155:$K$161)</f>
        <v>208657</v>
      </c>
    </row>
    <row r="163" spans="1:11" ht="15" customHeight="1" outlineLevel="3" x14ac:dyDescent="0.2">
      <c r="A163" s="5"/>
      <c r="B163" s="7"/>
      <c r="C163" s="51" t="str">
        <f>IF(NOT(ISBLANK(E163)), (MID(E163,1,2)+0) &amp; "." &amp; (MID(E163,3,2)+0), IF(NOT(ISBLANK(B163)),MID(B163,6,40),""))</f>
        <v/>
      </c>
      <c r="D163" s="43"/>
      <c r="E163" s="43"/>
      <c r="F163" s="55"/>
      <c r="G163" s="25"/>
      <c r="H163" s="26"/>
      <c r="I163" s="26"/>
      <c r="J163" s="26"/>
      <c r="K163" s="25"/>
    </row>
    <row r="164" spans="1:11" ht="15" customHeight="1" outlineLevel="4" x14ac:dyDescent="0.2">
      <c r="A164" s="5" t="s">
        <v>261</v>
      </c>
      <c r="B164" s="5" t="s">
        <v>291</v>
      </c>
      <c r="C164" s="51" t="str">
        <f>IF(NOT(ISBLANK(E164)), (MID(E164,1,2)+0) &amp; "." &amp; (MID(E164,3,2)+0), IF(NOT(ISBLANK(B164)),MID(B164,6,40),""))</f>
        <v>5.3</v>
      </c>
      <c r="D164" s="43" t="s">
        <v>288</v>
      </c>
      <c r="E164" s="43" t="s">
        <v>292</v>
      </c>
      <c r="F164" s="55" t="s">
        <v>293</v>
      </c>
      <c r="G164" s="22">
        <v>408000</v>
      </c>
      <c r="H164" s="42">
        <v>258000</v>
      </c>
      <c r="I164" s="42">
        <v>0</v>
      </c>
      <c r="J164" s="42">
        <v>150000</v>
      </c>
      <c r="K164" s="22">
        <v>0</v>
      </c>
    </row>
    <row r="165" spans="1:11" ht="15" customHeight="1" outlineLevel="4" x14ac:dyDescent="0.2">
      <c r="A165" s="5" t="s">
        <v>261</v>
      </c>
      <c r="B165" s="5" t="s">
        <v>291</v>
      </c>
      <c r="C165" s="51" t="str">
        <f>IF(NOT(ISBLANK(E165)), (MID(E165,1,2)+0) &amp; "." &amp; (MID(E165,3,2)+0), IF(NOT(ISBLANK(B165)),MID(B165,6,40),""))</f>
        <v>5.3</v>
      </c>
      <c r="D165" s="43" t="s">
        <v>288</v>
      </c>
      <c r="E165" s="43" t="s">
        <v>294</v>
      </c>
      <c r="F165" s="55" t="s">
        <v>295</v>
      </c>
      <c r="G165" s="22">
        <v>72239.88</v>
      </c>
      <c r="H165" s="42">
        <v>0</v>
      </c>
      <c r="I165" s="42">
        <v>0</v>
      </c>
      <c r="J165" s="42">
        <v>72239.88</v>
      </c>
      <c r="K165" s="22">
        <v>0</v>
      </c>
    </row>
    <row r="166" spans="1:11" ht="15" customHeight="1" outlineLevel="4" x14ac:dyDescent="0.2">
      <c r="A166" s="5" t="s">
        <v>261</v>
      </c>
      <c r="B166" s="5" t="s">
        <v>291</v>
      </c>
      <c r="C166" s="51" t="str">
        <f>IF(NOT(ISBLANK(E166)), (MID(E166,1,2)+0) &amp; "." &amp; (MID(E166,3,2)+0), IF(NOT(ISBLANK(B166)),MID(B166,6,40),""))</f>
        <v>5.3</v>
      </c>
      <c r="D166" s="43" t="s">
        <v>204</v>
      </c>
      <c r="E166" s="43" t="s">
        <v>296</v>
      </c>
      <c r="F166" s="55" t="s">
        <v>297</v>
      </c>
      <c r="G166" s="22">
        <v>25000</v>
      </c>
      <c r="H166" s="42">
        <v>25000</v>
      </c>
      <c r="I166" s="42">
        <v>0</v>
      </c>
      <c r="J166" s="42">
        <v>0</v>
      </c>
      <c r="K166" s="22">
        <v>0</v>
      </c>
    </row>
    <row r="167" spans="1:11" ht="15" customHeight="1" outlineLevel="4" x14ac:dyDescent="0.2">
      <c r="A167" s="5" t="s">
        <v>261</v>
      </c>
      <c r="B167" s="5" t="s">
        <v>298</v>
      </c>
      <c r="C167" s="51" t="str">
        <f>IF(NOT(ISBLANK(E167)), (MID(E167,1,2)+0) &amp; "." &amp; (MID(E167,3,2)+0), IF(NOT(ISBLANK(B167)),MID(B167,6,40),""))</f>
        <v>5.3</v>
      </c>
      <c r="D167" s="43" t="s">
        <v>299</v>
      </c>
      <c r="E167" s="43" t="s">
        <v>300</v>
      </c>
      <c r="F167" s="55" t="s">
        <v>301</v>
      </c>
      <c r="G167" s="22">
        <v>65245.75</v>
      </c>
      <c r="H167" s="42">
        <v>65245.75</v>
      </c>
      <c r="I167" s="42">
        <v>0</v>
      </c>
      <c r="J167" s="42">
        <v>0</v>
      </c>
      <c r="K167" s="22">
        <v>0</v>
      </c>
    </row>
    <row r="168" spans="1:11" ht="15" customHeight="1" outlineLevel="3" x14ac:dyDescent="0.2">
      <c r="A168" s="5"/>
      <c r="B168" s="7" t="s">
        <v>298</v>
      </c>
      <c r="C168" s="52" t="str">
        <f>IF(NOT(ISBLANK(E168)), (MID(E168,1,2)+0) &amp; "." &amp; (MID(E168,3,2)+0), IF(NOT(ISBLANK(B168)),MID(B168,6,100),""))</f>
        <v>Eix 19. Digitalització: comunitat universitària, ecosistema TIC, sistema d’informació</v>
      </c>
      <c r="D168" s="44"/>
      <c r="E168" s="44"/>
      <c r="F168" s="56"/>
      <c r="G168" s="23">
        <f>SUBTOTAL(9,$G$164:$G$167)</f>
        <v>570485.63</v>
      </c>
      <c r="H168" s="24">
        <f>SUBTOTAL(9,$H$164:$H$167)</f>
        <v>348245.75</v>
      </c>
      <c r="I168" s="24">
        <f>SUBTOTAL(9,$I$164:$I$167)</f>
        <v>0</v>
      </c>
      <c r="J168" s="24">
        <f>SUBTOTAL(9,$J$164:$J$167)</f>
        <v>222239.88</v>
      </c>
      <c r="K168" s="23">
        <f>SUBTOTAL(9,$K$164:$K$167)</f>
        <v>0</v>
      </c>
    </row>
    <row r="169" spans="1:11" ht="15" customHeight="1" outlineLevel="3" x14ac:dyDescent="0.2">
      <c r="A169" s="5"/>
      <c r="B169" s="7"/>
      <c r="C169" s="51" t="str">
        <f>IF(NOT(ISBLANK(E169)), (MID(E169,1,2)+0) &amp; "." &amp; (MID(E169,3,2)+0), IF(NOT(ISBLANK(B169)),MID(B169,6,40),""))</f>
        <v/>
      </c>
      <c r="D169" s="43"/>
      <c r="E169" s="43"/>
      <c r="F169" s="55"/>
      <c r="G169" s="25"/>
      <c r="H169" s="26"/>
      <c r="I169" s="26"/>
      <c r="J169" s="26"/>
      <c r="K169" s="25"/>
    </row>
    <row r="170" spans="1:11" ht="15" customHeight="1" outlineLevel="4" x14ac:dyDescent="0.2">
      <c r="A170" s="5" t="s">
        <v>261</v>
      </c>
      <c r="B170" s="5" t="s">
        <v>302</v>
      </c>
      <c r="C170" s="51" t="str">
        <f>IF(NOT(ISBLANK(E170)), (MID(E170,1,2)+0) &amp; "." &amp; (MID(E170,3,2)+0), IF(NOT(ISBLANK(B170)),MID(B170,6,40),""))</f>
        <v>5.4</v>
      </c>
      <c r="D170" s="43" t="s">
        <v>303</v>
      </c>
      <c r="E170" s="43" t="s">
        <v>304</v>
      </c>
      <c r="F170" s="55" t="s">
        <v>305</v>
      </c>
      <c r="G170" s="22">
        <v>22675.31</v>
      </c>
      <c r="H170" s="42">
        <v>22675.31</v>
      </c>
      <c r="I170" s="42">
        <v>0</v>
      </c>
      <c r="J170" s="42">
        <v>0</v>
      </c>
      <c r="K170" s="22">
        <v>0</v>
      </c>
    </row>
    <row r="171" spans="1:11" ht="15" customHeight="1" outlineLevel="3" x14ac:dyDescent="0.2">
      <c r="A171" s="5"/>
      <c r="B171" s="7" t="s">
        <v>302</v>
      </c>
      <c r="C171" s="52" t="str">
        <f>IF(NOT(ISBLANK(E171)), (MID(E171,1,2)+0) &amp; "." &amp; (MID(E171,3,2)+0), IF(NOT(ISBLANK(B171)),MID(B171,6,100),""))</f>
        <v>Eix 20. Recursos: captació, assignació, gestió</v>
      </c>
      <c r="D171" s="44"/>
      <c r="E171" s="44"/>
      <c r="F171" s="56"/>
      <c r="G171" s="23">
        <f>SUBTOTAL(9,$G$170:$G$170)</f>
        <v>22675.31</v>
      </c>
      <c r="H171" s="24">
        <f>SUBTOTAL(9,$H$170:$H$170)</f>
        <v>22675.31</v>
      </c>
      <c r="I171" s="24">
        <f>SUBTOTAL(9,$I$170:$I$170)</f>
        <v>0</v>
      </c>
      <c r="J171" s="24">
        <f>SUBTOTAL(9,$J$170:$J$170)</f>
        <v>0</v>
      </c>
      <c r="K171" s="23">
        <f>SUBTOTAL(9,$K$170:$K$170)</f>
        <v>0</v>
      </c>
    </row>
    <row r="172" spans="1:11" s="16" customFormat="1" ht="15" customHeight="1" outlineLevel="3" x14ac:dyDescent="0.2">
      <c r="A172" s="14"/>
      <c r="B172" s="15"/>
      <c r="C172" s="54"/>
      <c r="D172" s="49"/>
      <c r="E172" s="49"/>
      <c r="F172" s="57"/>
      <c r="G172" s="29"/>
      <c r="H172" s="30"/>
      <c r="I172" s="30"/>
      <c r="J172" s="30"/>
      <c r="K172" s="29"/>
    </row>
    <row r="173" spans="1:11" ht="15" customHeight="1" outlineLevel="2" x14ac:dyDescent="0.2">
      <c r="A173" s="7" t="s">
        <v>261</v>
      </c>
      <c r="B173" s="7"/>
      <c r="C173" s="11" t="s">
        <v>374</v>
      </c>
      <c r="D173" s="48"/>
      <c r="E173" s="45"/>
      <c r="F173" s="12"/>
      <c r="G173" s="27">
        <f>SUBTOTAL(9,$G$150:$G$171)</f>
        <v>4485605.9399999995</v>
      </c>
      <c r="H173" s="28">
        <f>SUBTOTAL(9,$H$150:$H$171)</f>
        <v>1441301.24</v>
      </c>
      <c r="I173" s="28">
        <f>SUBTOTAL(9,$I$150:$I$171)</f>
        <v>463407.82</v>
      </c>
      <c r="J173" s="28">
        <f>SUBTOTAL(9,$J$150:$J$171)</f>
        <v>2372239.88</v>
      </c>
      <c r="K173" s="27">
        <f>SUBTOTAL(9,$K$150:$K$171)</f>
        <v>208657</v>
      </c>
    </row>
    <row r="174" spans="1:11" ht="15" customHeight="1" outlineLevel="2" x14ac:dyDescent="0.2">
      <c r="A174" s="7"/>
      <c r="B174" s="7"/>
      <c r="C174" s="51" t="str">
        <f>IF(NOT(ISBLANK(E174)), (MID(E174,1,2)+0) &amp; "." &amp; (MID(E174,3,2)+0), IF(NOT(ISBLANK(B174)),MID(B174,6,40),""))</f>
        <v/>
      </c>
      <c r="D174" s="43"/>
      <c r="E174" s="43"/>
      <c r="F174" s="55"/>
      <c r="G174" s="25"/>
      <c r="H174" s="26"/>
      <c r="I174" s="26"/>
      <c r="J174" s="26"/>
      <c r="K174" s="25"/>
    </row>
    <row r="175" spans="1:11" ht="15" customHeight="1" outlineLevel="2" x14ac:dyDescent="0.2">
      <c r="A175" s="7"/>
      <c r="B175" s="7"/>
      <c r="C175" s="18" t="str">
        <f>MID(A177,2,100)</f>
        <v>6 Personal</v>
      </c>
      <c r="D175" s="43"/>
      <c r="E175" s="43"/>
      <c r="F175" s="55"/>
      <c r="G175" s="25"/>
      <c r="H175" s="26"/>
      <c r="I175" s="26"/>
      <c r="J175" s="26"/>
      <c r="K175" s="25"/>
    </row>
    <row r="176" spans="1:11" ht="15" customHeight="1" outlineLevel="2" x14ac:dyDescent="0.2">
      <c r="A176" s="7"/>
      <c r="B176" s="7"/>
      <c r="C176" s="37"/>
      <c r="D176" s="43"/>
      <c r="E176" s="43"/>
      <c r="F176" s="55"/>
      <c r="G176" s="25"/>
      <c r="H176" s="26"/>
      <c r="I176" s="26"/>
      <c r="J176" s="26"/>
      <c r="K176" s="25"/>
    </row>
    <row r="177" spans="1:11" ht="15" customHeight="1" outlineLevel="4" x14ac:dyDescent="0.2">
      <c r="A177" s="5" t="s">
        <v>306</v>
      </c>
      <c r="B177" s="5" t="s">
        <v>307</v>
      </c>
      <c r="C177" s="51" t="str">
        <f>IF(NOT(ISBLANK(E177)), (MID(E177,1,2)+0) &amp; "." &amp; (MID(E177,3,2)+0), IF(NOT(ISBLANK(B177)),MID(B177,6,40),""))</f>
        <v>6.1</v>
      </c>
      <c r="D177" s="43" t="s">
        <v>44</v>
      </c>
      <c r="E177" s="43" t="s">
        <v>308</v>
      </c>
      <c r="F177" s="55" t="s">
        <v>309</v>
      </c>
      <c r="G177" s="22">
        <v>53069547.200000003</v>
      </c>
      <c r="H177" s="42">
        <v>53047968.439999998</v>
      </c>
      <c r="I177" s="42">
        <v>0</v>
      </c>
      <c r="J177" s="42">
        <v>0</v>
      </c>
      <c r="K177" s="22">
        <v>21578.76</v>
      </c>
    </row>
    <row r="178" spans="1:11" ht="15" customHeight="1" outlineLevel="3" x14ac:dyDescent="0.2">
      <c r="A178" s="5"/>
      <c r="B178" s="7" t="s">
        <v>307</v>
      </c>
      <c r="C178" s="52" t="str">
        <f>IF(NOT(ISBLANK(E178)), (MID(E178,1,2)+0) &amp; "." &amp; (MID(E178,3,2)+0), IF(NOT(ISBLANK(B178)),MID(B178,6,100),""))</f>
        <v>Despeses Personal Docent Investigador</v>
      </c>
      <c r="D178" s="44"/>
      <c r="E178" s="44"/>
      <c r="F178" s="56"/>
      <c r="G178" s="23">
        <f>SUBTOTAL(9,$G$177:$G$177)</f>
        <v>53069547.200000003</v>
      </c>
      <c r="H178" s="24">
        <f>SUBTOTAL(9,$H$177:$H$177)</f>
        <v>53047968.439999998</v>
      </c>
      <c r="I178" s="24">
        <f>SUBTOTAL(9,$I$177:$I$177)</f>
        <v>0</v>
      </c>
      <c r="J178" s="24">
        <f>SUBTOTAL(9,$J$177:$J$177)</f>
        <v>0</v>
      </c>
      <c r="K178" s="23">
        <f>SUBTOTAL(9,$K$177:$K$177)</f>
        <v>21578.76</v>
      </c>
    </row>
    <row r="179" spans="1:11" ht="15" customHeight="1" outlineLevel="3" x14ac:dyDescent="0.2">
      <c r="A179" s="5"/>
      <c r="B179" s="7"/>
      <c r="C179" s="51" t="str">
        <f>IF(NOT(ISBLANK(E179)), (MID(E179,1,2)+0) &amp; "." &amp; (MID(E179,3,2)+0), IF(NOT(ISBLANK(B179)),MID(B179,6,40),""))</f>
        <v/>
      </c>
      <c r="D179" s="43"/>
      <c r="E179" s="43"/>
      <c r="F179" s="55"/>
      <c r="G179" s="25"/>
      <c r="H179" s="26"/>
      <c r="I179" s="26"/>
      <c r="J179" s="26"/>
      <c r="K179" s="25"/>
    </row>
    <row r="180" spans="1:11" ht="15" customHeight="1" outlineLevel="4" x14ac:dyDescent="0.2">
      <c r="A180" s="5" t="s">
        <v>306</v>
      </c>
      <c r="B180" s="5" t="s">
        <v>310</v>
      </c>
      <c r="C180" s="51" t="str">
        <f>IF(NOT(ISBLANK(E180)), (MID(E180,1,2)+0) &amp; "." &amp; (MID(E180,3,2)+0), IF(NOT(ISBLANK(B180)),MID(B180,6,40),""))</f>
        <v>6.2</v>
      </c>
      <c r="D180" s="43" t="s">
        <v>204</v>
      </c>
      <c r="E180" s="43" t="s">
        <v>311</v>
      </c>
      <c r="F180" s="55" t="s">
        <v>312</v>
      </c>
      <c r="G180" s="22">
        <v>25438703.690000001</v>
      </c>
      <c r="H180" s="42">
        <v>25438703.690000001</v>
      </c>
      <c r="I180" s="42">
        <v>0</v>
      </c>
      <c r="J180" s="42">
        <v>0</v>
      </c>
      <c r="K180" s="22">
        <v>0</v>
      </c>
    </row>
    <row r="181" spans="1:11" ht="15" customHeight="1" outlineLevel="3" x14ac:dyDescent="0.2">
      <c r="A181" s="5"/>
      <c r="B181" s="7" t="s">
        <v>310</v>
      </c>
      <c r="C181" s="52" t="str">
        <f>IF(NOT(ISBLANK(E181)), (MID(E181,1,2)+0) &amp; "." &amp; (MID(E181,3,2)+0), IF(NOT(ISBLANK(B181)),MID(B181,6,100),""))</f>
        <v>Despeses Personal d'Administració i Serveis</v>
      </c>
      <c r="D181" s="44"/>
      <c r="E181" s="44"/>
      <c r="F181" s="56"/>
      <c r="G181" s="23">
        <f>SUBTOTAL(9,$G$180:$G$180)</f>
        <v>25438703.690000001</v>
      </c>
      <c r="H181" s="24">
        <f>SUBTOTAL(9,$H$180:$H$180)</f>
        <v>25438703.690000001</v>
      </c>
      <c r="I181" s="24">
        <f>SUBTOTAL(9,$I$180:$I$180)</f>
        <v>0</v>
      </c>
      <c r="J181" s="24">
        <f>SUBTOTAL(9,$J$180:$J$180)</f>
        <v>0</v>
      </c>
      <c r="K181" s="23">
        <f>SUBTOTAL(9,$K$180:$K$180)</f>
        <v>0</v>
      </c>
    </row>
    <row r="182" spans="1:11" ht="15" customHeight="1" outlineLevel="3" x14ac:dyDescent="0.2">
      <c r="A182" s="5"/>
      <c r="B182" s="7"/>
      <c r="C182" s="53"/>
      <c r="D182" s="43"/>
      <c r="E182" s="43"/>
      <c r="F182" s="55"/>
      <c r="G182" s="25"/>
      <c r="H182" s="26"/>
      <c r="I182" s="26"/>
      <c r="J182" s="26"/>
      <c r="K182" s="25"/>
    </row>
    <row r="183" spans="1:11" ht="15" customHeight="1" outlineLevel="2" x14ac:dyDescent="0.2">
      <c r="A183" s="7" t="s">
        <v>306</v>
      </c>
      <c r="B183" s="7"/>
      <c r="C183" s="11" t="s">
        <v>375</v>
      </c>
      <c r="D183" s="48"/>
      <c r="E183" s="45"/>
      <c r="F183" s="12"/>
      <c r="G183" s="27">
        <f>SUBTOTAL(9,$G$177:$G$181)</f>
        <v>78508250.890000001</v>
      </c>
      <c r="H183" s="28">
        <f>SUBTOTAL(9,$H$177:$H$181)</f>
        <v>78486672.129999995</v>
      </c>
      <c r="I183" s="28">
        <f>SUBTOTAL(9,$I$177:$I$181)</f>
        <v>0</v>
      </c>
      <c r="J183" s="28">
        <f>SUBTOTAL(9,$J$177:$J$181)</f>
        <v>0</v>
      </c>
      <c r="K183" s="27">
        <f>SUBTOTAL(9,$K$177:$K$181)</f>
        <v>21578.76</v>
      </c>
    </row>
    <row r="184" spans="1:11" ht="15" customHeight="1" outlineLevel="2" x14ac:dyDescent="0.2">
      <c r="A184" s="7"/>
      <c r="B184" s="7"/>
      <c r="C184" s="53"/>
      <c r="D184" s="43"/>
      <c r="E184" s="43"/>
      <c r="F184" s="55"/>
      <c r="G184" s="25"/>
      <c r="H184" s="26"/>
      <c r="I184" s="26"/>
      <c r="J184" s="26"/>
      <c r="K184" s="25"/>
    </row>
    <row r="185" spans="1:11" ht="15" customHeight="1" outlineLevel="2" x14ac:dyDescent="0.2">
      <c r="A185" s="7"/>
      <c r="B185" s="7"/>
      <c r="C185" s="18" t="str">
        <f>MID(A187,2,100)</f>
        <v>7 Despeses generals</v>
      </c>
      <c r="D185" s="43"/>
      <c r="E185" s="43"/>
      <c r="F185" s="55"/>
      <c r="G185" s="25"/>
      <c r="H185" s="26"/>
      <c r="I185" s="26"/>
      <c r="J185" s="26"/>
      <c r="K185" s="25"/>
    </row>
    <row r="186" spans="1:11" ht="15" customHeight="1" outlineLevel="2" x14ac:dyDescent="0.2">
      <c r="A186" s="7"/>
      <c r="B186" s="7"/>
      <c r="C186" s="37"/>
      <c r="D186" s="43"/>
      <c r="E186" s="43"/>
      <c r="F186" s="55"/>
      <c r="G186" s="25"/>
      <c r="H186" s="26"/>
      <c r="I186" s="26"/>
      <c r="J186" s="26"/>
      <c r="K186" s="25"/>
    </row>
    <row r="187" spans="1:11" ht="15" customHeight="1" outlineLevel="4" x14ac:dyDescent="0.2">
      <c r="A187" s="5" t="s">
        <v>313</v>
      </c>
      <c r="B187" s="5" t="s">
        <v>314</v>
      </c>
      <c r="C187" s="51" t="str">
        <f t="shared" ref="C187:C193" si="9">IF(NOT(ISBLANK(E187)), (MID(E187,1,2)+0) &amp; "." &amp; (MID(E187,3,2)+0), IF(NOT(ISBLANK(B187)),MID(B187,6,40),""))</f>
        <v>7.1</v>
      </c>
      <c r="D187" s="43" t="s">
        <v>315</v>
      </c>
      <c r="E187" s="43" t="s">
        <v>316</v>
      </c>
      <c r="F187" s="55" t="s">
        <v>317</v>
      </c>
      <c r="G187" s="22">
        <v>15000</v>
      </c>
      <c r="H187" s="42">
        <v>15000</v>
      </c>
      <c r="I187" s="42">
        <v>0</v>
      </c>
      <c r="J187" s="42">
        <v>0</v>
      </c>
      <c r="K187" s="22">
        <v>0</v>
      </c>
    </row>
    <row r="188" spans="1:11" ht="15" customHeight="1" outlineLevel="4" x14ac:dyDescent="0.2">
      <c r="A188" s="5" t="s">
        <v>313</v>
      </c>
      <c r="B188" s="5" t="s">
        <v>314</v>
      </c>
      <c r="C188" s="51" t="str">
        <f t="shared" si="9"/>
        <v>7.1</v>
      </c>
      <c r="D188" s="43" t="s">
        <v>318</v>
      </c>
      <c r="E188" s="43" t="s">
        <v>319</v>
      </c>
      <c r="F188" s="55" t="s">
        <v>320</v>
      </c>
      <c r="G188" s="22">
        <v>79527.399999999994</v>
      </c>
      <c r="H188" s="42">
        <v>79527.399999999994</v>
      </c>
      <c r="I188" s="42">
        <v>0</v>
      </c>
      <c r="J188" s="42">
        <v>0</v>
      </c>
      <c r="K188" s="22">
        <v>0</v>
      </c>
    </row>
    <row r="189" spans="1:11" ht="15" customHeight="1" outlineLevel="4" x14ac:dyDescent="0.2">
      <c r="A189" s="5" t="s">
        <v>313</v>
      </c>
      <c r="B189" s="5" t="s">
        <v>314</v>
      </c>
      <c r="C189" s="51" t="str">
        <f t="shared" si="9"/>
        <v>7.1</v>
      </c>
      <c r="D189" s="43" t="s">
        <v>321</v>
      </c>
      <c r="E189" s="43" t="s">
        <v>322</v>
      </c>
      <c r="F189" s="55" t="s">
        <v>323</v>
      </c>
      <c r="G189" s="22">
        <v>85000</v>
      </c>
      <c r="H189" s="42">
        <v>85000</v>
      </c>
      <c r="I189" s="42">
        <v>0</v>
      </c>
      <c r="J189" s="42">
        <v>0</v>
      </c>
      <c r="K189" s="22">
        <v>0</v>
      </c>
    </row>
    <row r="190" spans="1:11" ht="15" customHeight="1" outlineLevel="4" x14ac:dyDescent="0.2">
      <c r="A190" s="5" t="s">
        <v>313</v>
      </c>
      <c r="B190" s="5" t="s">
        <v>314</v>
      </c>
      <c r="C190" s="51" t="str">
        <f t="shared" si="9"/>
        <v>7.1</v>
      </c>
      <c r="D190" s="43" t="s">
        <v>324</v>
      </c>
      <c r="E190" s="43" t="s">
        <v>325</v>
      </c>
      <c r="F190" s="55" t="s">
        <v>326</v>
      </c>
      <c r="G190" s="22">
        <v>6000</v>
      </c>
      <c r="H190" s="42">
        <v>6000</v>
      </c>
      <c r="I190" s="42">
        <v>0</v>
      </c>
      <c r="J190" s="42">
        <v>0</v>
      </c>
      <c r="K190" s="22">
        <v>0</v>
      </c>
    </row>
    <row r="191" spans="1:11" ht="15" customHeight="1" outlineLevel="4" x14ac:dyDescent="0.2">
      <c r="A191" s="5" t="s">
        <v>313</v>
      </c>
      <c r="B191" s="5" t="s">
        <v>314</v>
      </c>
      <c r="C191" s="51" t="str">
        <f t="shared" si="9"/>
        <v>7.1</v>
      </c>
      <c r="D191" s="43" t="s">
        <v>209</v>
      </c>
      <c r="E191" s="43" t="s">
        <v>327</v>
      </c>
      <c r="F191" s="55" t="s">
        <v>328</v>
      </c>
      <c r="G191" s="22">
        <v>6700</v>
      </c>
      <c r="H191" s="42">
        <v>6700</v>
      </c>
      <c r="I191" s="42">
        <v>0</v>
      </c>
      <c r="J191" s="42">
        <v>0</v>
      </c>
      <c r="K191" s="22">
        <v>0</v>
      </c>
    </row>
    <row r="192" spans="1:11" ht="15" customHeight="1" outlineLevel="4" x14ac:dyDescent="0.2">
      <c r="A192" s="5" t="s">
        <v>313</v>
      </c>
      <c r="B192" s="5" t="s">
        <v>314</v>
      </c>
      <c r="C192" s="51" t="str">
        <f t="shared" si="9"/>
        <v>7.1</v>
      </c>
      <c r="D192" s="43" t="s">
        <v>16</v>
      </c>
      <c r="E192" s="43" t="s">
        <v>329</v>
      </c>
      <c r="F192" s="55" t="s">
        <v>330</v>
      </c>
      <c r="G192" s="22">
        <v>76850</v>
      </c>
      <c r="H192" s="42">
        <v>62568.45</v>
      </c>
      <c r="I192" s="42">
        <v>0</v>
      </c>
      <c r="J192" s="42">
        <v>13000</v>
      </c>
      <c r="K192" s="22">
        <v>1281.55</v>
      </c>
    </row>
    <row r="193" spans="1:11" ht="15" customHeight="1" outlineLevel="4" x14ac:dyDescent="0.2">
      <c r="A193" s="5" t="s">
        <v>313</v>
      </c>
      <c r="B193" s="5" t="s">
        <v>314</v>
      </c>
      <c r="C193" s="51" t="str">
        <f t="shared" si="9"/>
        <v>7.1</v>
      </c>
      <c r="D193" s="43" t="s">
        <v>331</v>
      </c>
      <c r="E193" s="43" t="s">
        <v>332</v>
      </c>
      <c r="F193" s="55" t="s">
        <v>333</v>
      </c>
      <c r="G193" s="22">
        <v>288876.5</v>
      </c>
      <c r="H193" s="42">
        <v>288876.5</v>
      </c>
      <c r="I193" s="42">
        <v>0</v>
      </c>
      <c r="J193" s="42">
        <v>0</v>
      </c>
      <c r="K193" s="22">
        <v>0</v>
      </c>
    </row>
    <row r="194" spans="1:11" ht="15" customHeight="1" outlineLevel="3" x14ac:dyDescent="0.2">
      <c r="A194" s="5"/>
      <c r="B194" s="7" t="s">
        <v>314</v>
      </c>
      <c r="C194" s="52" t="str">
        <f>IF(NOT(ISBLANK(E194)), (MID(E194,1,2)+0) &amp; "." &amp; (MID(E194,3,2)+0), IF(NOT(ISBLANK(B194)),MID(B194,6,100),""))</f>
        <v>Serveis Centrals</v>
      </c>
      <c r="D194" s="44"/>
      <c r="E194" s="44"/>
      <c r="F194" s="56"/>
      <c r="G194" s="23">
        <f>SUBTOTAL(9,$G$187:$G$193)</f>
        <v>557953.9</v>
      </c>
      <c r="H194" s="24">
        <f>SUBTOTAL(9,$H$187:$H$193)</f>
        <v>543672.35</v>
      </c>
      <c r="I194" s="24">
        <f>SUBTOTAL(9,$I$187:$I$193)</f>
        <v>0</v>
      </c>
      <c r="J194" s="24">
        <f>SUBTOTAL(9,$J$187:$J$193)</f>
        <v>13000</v>
      </c>
      <c r="K194" s="23">
        <f>SUBTOTAL(9,$K$187:$K$193)</f>
        <v>1281.55</v>
      </c>
    </row>
    <row r="195" spans="1:11" ht="15" customHeight="1" outlineLevel="3" x14ac:dyDescent="0.2">
      <c r="A195" s="5"/>
      <c r="B195" s="7"/>
      <c r="C195" s="51" t="str">
        <f t="shared" ref="C195:C211" si="10">IF(NOT(ISBLANK(E195)), (MID(E195,1,2)+0) &amp; "." &amp; (MID(E195,3,2)+0), IF(NOT(ISBLANK(B195)),MID(B195,6,40),""))</f>
        <v/>
      </c>
      <c r="D195" s="43"/>
      <c r="E195" s="43"/>
      <c r="F195" s="55"/>
      <c r="G195" s="25"/>
      <c r="H195" s="26"/>
      <c r="I195" s="26"/>
      <c r="J195" s="26"/>
      <c r="K195" s="25"/>
    </row>
    <row r="196" spans="1:11" ht="15" customHeight="1" outlineLevel="4" x14ac:dyDescent="0.2">
      <c r="A196" s="5" t="s">
        <v>313</v>
      </c>
      <c r="B196" s="5" t="s">
        <v>334</v>
      </c>
      <c r="C196" s="51" t="str">
        <f t="shared" si="10"/>
        <v>7.2</v>
      </c>
      <c r="D196" s="43" t="s">
        <v>288</v>
      </c>
      <c r="E196" s="43" t="s">
        <v>335</v>
      </c>
      <c r="F196" s="55" t="s">
        <v>336</v>
      </c>
      <c r="G196" s="22">
        <v>1275762.96</v>
      </c>
      <c r="H196" s="42">
        <v>1075762.96</v>
      </c>
      <c r="I196" s="42">
        <v>0</v>
      </c>
      <c r="J196" s="42">
        <v>200000</v>
      </c>
      <c r="K196" s="22">
        <v>0</v>
      </c>
    </row>
    <row r="197" spans="1:11" ht="15" customHeight="1" outlineLevel="4" x14ac:dyDescent="0.2">
      <c r="A197" s="5" t="s">
        <v>313</v>
      </c>
      <c r="B197" s="5" t="s">
        <v>334</v>
      </c>
      <c r="C197" s="51" t="str">
        <f t="shared" si="10"/>
        <v>7.2</v>
      </c>
      <c r="D197" s="43" t="s">
        <v>288</v>
      </c>
      <c r="E197" s="43" t="s">
        <v>337</v>
      </c>
      <c r="F197" s="55" t="s">
        <v>338</v>
      </c>
      <c r="G197" s="22">
        <v>132382.15</v>
      </c>
      <c r="H197" s="42">
        <v>132382.15</v>
      </c>
      <c r="I197" s="42">
        <v>0</v>
      </c>
      <c r="J197" s="42">
        <v>0</v>
      </c>
      <c r="K197" s="22">
        <v>0</v>
      </c>
    </row>
    <row r="198" spans="1:11" ht="15" customHeight="1" outlineLevel="4" x14ac:dyDescent="0.2">
      <c r="A198" s="5" t="s">
        <v>313</v>
      </c>
      <c r="B198" s="5" t="s">
        <v>334</v>
      </c>
      <c r="C198" s="51" t="str">
        <f t="shared" si="10"/>
        <v>7.2</v>
      </c>
      <c r="D198" s="43" t="s">
        <v>288</v>
      </c>
      <c r="E198" s="43" t="s">
        <v>339</v>
      </c>
      <c r="F198" s="55" t="s">
        <v>340</v>
      </c>
      <c r="G198" s="22">
        <v>161229.76000000001</v>
      </c>
      <c r="H198" s="42">
        <v>161229.76000000001</v>
      </c>
      <c r="I198" s="42">
        <v>0</v>
      </c>
      <c r="J198" s="42">
        <v>0</v>
      </c>
      <c r="K198" s="22">
        <v>0</v>
      </c>
    </row>
    <row r="199" spans="1:11" ht="15" customHeight="1" outlineLevel="4" x14ac:dyDescent="0.2">
      <c r="A199" s="5" t="s">
        <v>313</v>
      </c>
      <c r="B199" s="5" t="s">
        <v>334</v>
      </c>
      <c r="C199" s="51" t="str">
        <f t="shared" si="10"/>
        <v>7.2</v>
      </c>
      <c r="D199" s="43" t="s">
        <v>288</v>
      </c>
      <c r="E199" s="43" t="s">
        <v>341</v>
      </c>
      <c r="F199" s="55" t="s">
        <v>295</v>
      </c>
      <c r="G199" s="22">
        <v>184825.38</v>
      </c>
      <c r="H199" s="42">
        <v>32058.89</v>
      </c>
      <c r="I199" s="42">
        <v>0</v>
      </c>
      <c r="J199" s="42">
        <v>152766.49</v>
      </c>
      <c r="K199" s="22">
        <v>0</v>
      </c>
    </row>
    <row r="200" spans="1:11" ht="15" customHeight="1" outlineLevel="4" x14ac:dyDescent="0.2">
      <c r="A200" s="5" t="s">
        <v>313</v>
      </c>
      <c r="B200" s="5" t="s">
        <v>334</v>
      </c>
      <c r="C200" s="51" t="str">
        <f t="shared" si="10"/>
        <v>7.2</v>
      </c>
      <c r="D200" s="43" t="s">
        <v>281</v>
      </c>
      <c r="E200" s="43" t="s">
        <v>342</v>
      </c>
      <c r="F200" s="55" t="s">
        <v>343</v>
      </c>
      <c r="G200" s="22">
        <v>10000</v>
      </c>
      <c r="H200" s="42">
        <v>10000</v>
      </c>
      <c r="I200" s="42">
        <v>0</v>
      </c>
      <c r="J200" s="42">
        <v>0</v>
      </c>
      <c r="K200" s="22">
        <v>0</v>
      </c>
    </row>
    <row r="201" spans="1:11" ht="15" customHeight="1" outlineLevel="4" x14ac:dyDescent="0.2">
      <c r="A201" s="5" t="s">
        <v>313</v>
      </c>
      <c r="B201" s="5" t="s">
        <v>334</v>
      </c>
      <c r="C201" s="51" t="str">
        <f t="shared" si="10"/>
        <v>7.2</v>
      </c>
      <c r="D201" s="43" t="s">
        <v>281</v>
      </c>
      <c r="E201" s="43" t="s">
        <v>344</v>
      </c>
      <c r="F201" s="55" t="s">
        <v>345</v>
      </c>
      <c r="G201" s="22">
        <v>1050000</v>
      </c>
      <c r="H201" s="42">
        <v>875000</v>
      </c>
      <c r="I201" s="42">
        <v>0</v>
      </c>
      <c r="J201" s="42">
        <v>175000</v>
      </c>
      <c r="K201" s="22">
        <v>0</v>
      </c>
    </row>
    <row r="202" spans="1:11" ht="15" customHeight="1" outlineLevel="4" x14ac:dyDescent="0.2">
      <c r="A202" s="5" t="s">
        <v>313</v>
      </c>
      <c r="B202" s="5" t="s">
        <v>334</v>
      </c>
      <c r="C202" s="51" t="str">
        <f t="shared" si="10"/>
        <v>7.2</v>
      </c>
      <c r="D202" s="43" t="s">
        <v>281</v>
      </c>
      <c r="E202" s="43" t="s">
        <v>346</v>
      </c>
      <c r="F202" s="55" t="s">
        <v>347</v>
      </c>
      <c r="G202" s="22">
        <v>1850000</v>
      </c>
      <c r="H202" s="42">
        <v>1850000</v>
      </c>
      <c r="I202" s="42">
        <v>0</v>
      </c>
      <c r="J202" s="42">
        <v>0</v>
      </c>
      <c r="K202" s="22">
        <v>0</v>
      </c>
    </row>
    <row r="203" spans="1:11" ht="15" customHeight="1" outlineLevel="4" x14ac:dyDescent="0.2">
      <c r="A203" s="5" t="s">
        <v>313</v>
      </c>
      <c r="B203" s="5" t="s">
        <v>334</v>
      </c>
      <c r="C203" s="51" t="str">
        <f t="shared" si="10"/>
        <v>7.2</v>
      </c>
      <c r="D203" s="43" t="s">
        <v>281</v>
      </c>
      <c r="E203" s="43" t="s">
        <v>348</v>
      </c>
      <c r="F203" s="55" t="s">
        <v>349</v>
      </c>
      <c r="G203" s="22">
        <v>100000</v>
      </c>
      <c r="H203" s="42">
        <v>100000</v>
      </c>
      <c r="I203" s="42">
        <v>0</v>
      </c>
      <c r="J203" s="42">
        <v>0</v>
      </c>
      <c r="K203" s="22">
        <v>0</v>
      </c>
    </row>
    <row r="204" spans="1:11" ht="15" customHeight="1" outlineLevel="4" x14ac:dyDescent="0.2">
      <c r="A204" s="5" t="s">
        <v>313</v>
      </c>
      <c r="B204" s="5" t="s">
        <v>334</v>
      </c>
      <c r="C204" s="51" t="str">
        <f t="shared" si="10"/>
        <v>7.2</v>
      </c>
      <c r="D204" s="43" t="s">
        <v>281</v>
      </c>
      <c r="E204" s="43" t="s">
        <v>350</v>
      </c>
      <c r="F204" s="55" t="s">
        <v>351</v>
      </c>
      <c r="G204" s="22">
        <v>650000</v>
      </c>
      <c r="H204" s="42">
        <v>650000</v>
      </c>
      <c r="I204" s="42">
        <v>0</v>
      </c>
      <c r="J204" s="42">
        <v>0</v>
      </c>
      <c r="K204" s="22">
        <v>0</v>
      </c>
    </row>
    <row r="205" spans="1:11" ht="15" customHeight="1" outlineLevel="4" x14ac:dyDescent="0.2">
      <c r="A205" s="5" t="s">
        <v>313</v>
      </c>
      <c r="B205" s="5" t="s">
        <v>334</v>
      </c>
      <c r="C205" s="51" t="str">
        <f t="shared" si="10"/>
        <v>7.2</v>
      </c>
      <c r="D205" s="43" t="s">
        <v>331</v>
      </c>
      <c r="E205" s="43" t="s">
        <v>352</v>
      </c>
      <c r="F205" s="55" t="s">
        <v>353</v>
      </c>
      <c r="G205" s="22">
        <v>210000</v>
      </c>
      <c r="H205" s="42">
        <v>210000</v>
      </c>
      <c r="I205" s="42">
        <v>0</v>
      </c>
      <c r="J205" s="42">
        <v>0</v>
      </c>
      <c r="K205" s="22">
        <v>0</v>
      </c>
    </row>
    <row r="206" spans="1:11" ht="15" customHeight="1" outlineLevel="4" x14ac:dyDescent="0.2">
      <c r="A206" s="5" t="s">
        <v>313</v>
      </c>
      <c r="B206" s="5" t="s">
        <v>334</v>
      </c>
      <c r="C206" s="51" t="str">
        <f t="shared" si="10"/>
        <v>7.2</v>
      </c>
      <c r="D206" s="43" t="s">
        <v>331</v>
      </c>
      <c r="E206" s="43" t="s">
        <v>354</v>
      </c>
      <c r="F206" s="55" t="s">
        <v>355</v>
      </c>
      <c r="G206" s="22">
        <v>1674200</v>
      </c>
      <c r="H206" s="42">
        <v>1674200</v>
      </c>
      <c r="I206" s="42">
        <v>0</v>
      </c>
      <c r="J206" s="42">
        <v>0</v>
      </c>
      <c r="K206" s="22">
        <v>0</v>
      </c>
    </row>
    <row r="207" spans="1:11" ht="15" customHeight="1" outlineLevel="4" x14ac:dyDescent="0.2">
      <c r="A207" s="5" t="s">
        <v>313</v>
      </c>
      <c r="B207" s="5" t="s">
        <v>334</v>
      </c>
      <c r="C207" s="51" t="str">
        <f t="shared" si="10"/>
        <v>7.2</v>
      </c>
      <c r="D207" s="43" t="s">
        <v>331</v>
      </c>
      <c r="E207" s="43" t="s">
        <v>356</v>
      </c>
      <c r="F207" s="55" t="s">
        <v>357</v>
      </c>
      <c r="G207" s="22">
        <v>745000</v>
      </c>
      <c r="H207" s="42">
        <v>745000</v>
      </c>
      <c r="I207" s="42">
        <v>0</v>
      </c>
      <c r="J207" s="42">
        <v>0</v>
      </c>
      <c r="K207" s="22">
        <v>0</v>
      </c>
    </row>
    <row r="208" spans="1:11" ht="15" customHeight="1" outlineLevel="4" x14ac:dyDescent="0.2">
      <c r="A208" s="5" t="s">
        <v>313</v>
      </c>
      <c r="B208" s="5" t="s">
        <v>334</v>
      </c>
      <c r="C208" s="51" t="str">
        <f t="shared" si="10"/>
        <v>7.2</v>
      </c>
      <c r="D208" s="43" t="s">
        <v>331</v>
      </c>
      <c r="E208" s="43" t="s">
        <v>358</v>
      </c>
      <c r="F208" s="55" t="s">
        <v>359</v>
      </c>
      <c r="G208" s="22">
        <v>83000</v>
      </c>
      <c r="H208" s="42">
        <v>83000</v>
      </c>
      <c r="I208" s="42">
        <v>0</v>
      </c>
      <c r="J208" s="42">
        <v>0</v>
      </c>
      <c r="K208" s="22">
        <v>0</v>
      </c>
    </row>
    <row r="209" spans="1:11" ht="15" customHeight="1" outlineLevel="4" x14ac:dyDescent="0.2">
      <c r="A209" s="5" t="s">
        <v>313</v>
      </c>
      <c r="B209" s="5" t="s">
        <v>334</v>
      </c>
      <c r="C209" s="51" t="str">
        <f t="shared" si="10"/>
        <v>7.2</v>
      </c>
      <c r="D209" s="43" t="s">
        <v>331</v>
      </c>
      <c r="E209" s="43" t="s">
        <v>360</v>
      </c>
      <c r="F209" s="55" t="s">
        <v>361</v>
      </c>
      <c r="G209" s="22">
        <v>50000</v>
      </c>
      <c r="H209" s="42">
        <v>0</v>
      </c>
      <c r="I209" s="42">
        <v>0</v>
      </c>
      <c r="J209" s="42">
        <v>50000</v>
      </c>
      <c r="K209" s="22">
        <v>0</v>
      </c>
    </row>
    <row r="210" spans="1:11" ht="15" customHeight="1" outlineLevel="4" x14ac:dyDescent="0.2">
      <c r="A210" s="5" t="s">
        <v>313</v>
      </c>
      <c r="B210" s="5" t="s">
        <v>334</v>
      </c>
      <c r="C210" s="51" t="str">
        <f t="shared" si="10"/>
        <v>7.2</v>
      </c>
      <c r="D210" s="43" t="s">
        <v>362</v>
      </c>
      <c r="E210" s="43" t="s">
        <v>363</v>
      </c>
      <c r="F210" s="55" t="s">
        <v>364</v>
      </c>
      <c r="G210" s="22">
        <v>625500</v>
      </c>
      <c r="H210" s="42">
        <v>0</v>
      </c>
      <c r="I210" s="42">
        <v>625500</v>
      </c>
      <c r="J210" s="42">
        <v>0</v>
      </c>
      <c r="K210" s="22">
        <v>0</v>
      </c>
    </row>
    <row r="211" spans="1:11" ht="15" customHeight="1" outlineLevel="4" x14ac:dyDescent="0.2">
      <c r="A211" s="5" t="s">
        <v>313</v>
      </c>
      <c r="B211" s="5" t="s">
        <v>334</v>
      </c>
      <c r="C211" s="51" t="str">
        <f t="shared" si="10"/>
        <v>7.2</v>
      </c>
      <c r="D211" s="43" t="s">
        <v>281</v>
      </c>
      <c r="E211" s="43" t="s">
        <v>365</v>
      </c>
      <c r="F211" s="55" t="s">
        <v>366</v>
      </c>
      <c r="G211" s="22">
        <v>600</v>
      </c>
      <c r="H211" s="42">
        <v>600</v>
      </c>
      <c r="I211" s="42">
        <v>0</v>
      </c>
      <c r="J211" s="42">
        <v>0</v>
      </c>
      <c r="K211" s="22">
        <v>0</v>
      </c>
    </row>
    <row r="212" spans="1:11" ht="15" customHeight="1" outlineLevel="3" x14ac:dyDescent="0.2">
      <c r="A212" s="5"/>
      <c r="B212" s="7" t="s">
        <v>334</v>
      </c>
      <c r="C212" s="52" t="str">
        <f>IF(NOT(ISBLANK(E212)), (MID(E212,1,2)+0) &amp; "." &amp; (MID(E212,3,2)+0), IF(NOT(ISBLANK(B212)),MID(B212,6,100),""))</f>
        <v>Despeses generals</v>
      </c>
      <c r="D212" s="44"/>
      <c r="E212" s="44"/>
      <c r="F212" s="44"/>
      <c r="G212" s="23">
        <f>SUBTOTAL(9,$G$196:$G$211)</f>
        <v>8802500.25</v>
      </c>
      <c r="H212" s="24">
        <f>SUBTOTAL(9,$H$196:$H$211)</f>
        <v>7599233.7599999998</v>
      </c>
      <c r="I212" s="24">
        <f>SUBTOTAL(9,$I$196:$I$211)</f>
        <v>625500</v>
      </c>
      <c r="J212" s="24">
        <f>SUBTOTAL(9,$J$196:$J$211)</f>
        <v>577766.49</v>
      </c>
      <c r="K212" s="23">
        <f>SUBTOTAL(9,$K$196:$K$211)</f>
        <v>0</v>
      </c>
    </row>
    <row r="213" spans="1:11" ht="15" customHeight="1" outlineLevel="3" x14ac:dyDescent="0.2">
      <c r="A213" s="5"/>
      <c r="B213" s="7"/>
      <c r="C213" s="53"/>
      <c r="D213" s="43"/>
      <c r="E213" s="43"/>
      <c r="F213" s="43"/>
      <c r="G213" s="25"/>
      <c r="H213" s="26"/>
      <c r="I213" s="26"/>
      <c r="J213" s="26"/>
      <c r="K213" s="25"/>
    </row>
    <row r="214" spans="1:11" ht="15" customHeight="1" outlineLevel="2" x14ac:dyDescent="0.2">
      <c r="A214" s="7" t="s">
        <v>313</v>
      </c>
      <c r="B214" s="7"/>
      <c r="C214" s="11" t="s">
        <v>376</v>
      </c>
      <c r="D214" s="48"/>
      <c r="E214" s="45"/>
      <c r="F214" s="12"/>
      <c r="G214" s="27">
        <f>SUBTOTAL(9,$G$187:$G$212)</f>
        <v>9360454.1499999985</v>
      </c>
      <c r="H214" s="28">
        <f>SUBTOTAL(9,$H$187:$H$212)</f>
        <v>8142906.1099999994</v>
      </c>
      <c r="I214" s="28">
        <f>SUBTOTAL(9,$I$187:$I$212)</f>
        <v>625500</v>
      </c>
      <c r="J214" s="28">
        <f>SUBTOTAL(9,$J$187:$J$212)</f>
        <v>590766.49</v>
      </c>
      <c r="K214" s="27">
        <f>SUBTOTAL(9,$K$187:$K$212)</f>
        <v>1281.55</v>
      </c>
    </row>
    <row r="215" spans="1:11" ht="15" customHeight="1" outlineLevel="2" x14ac:dyDescent="0.2">
      <c r="A215" s="7"/>
      <c r="B215" s="7"/>
      <c r="C215" s="53"/>
      <c r="D215" s="43"/>
      <c r="E215" s="43"/>
      <c r="F215" s="43"/>
      <c r="G215" s="31"/>
      <c r="H215" s="32"/>
      <c r="I215" s="32"/>
      <c r="J215" s="32"/>
      <c r="K215" s="31"/>
    </row>
    <row r="216" spans="1:11" ht="15" customHeight="1" outlineLevel="1" x14ac:dyDescent="0.2">
      <c r="A216" s="7"/>
      <c r="B216" s="7" t="s">
        <v>367</v>
      </c>
      <c r="C216" s="33" t="s">
        <v>368</v>
      </c>
      <c r="D216" s="34"/>
      <c r="E216" s="34"/>
      <c r="F216" s="34"/>
      <c r="G216" s="35">
        <f>SUBTOTAL(9,$G$6:$G$214)</f>
        <v>116712269.37</v>
      </c>
      <c r="H216" s="36">
        <f>SUBTOTAL(9,$H$6:$H$214)</f>
        <v>96270003.080000013</v>
      </c>
      <c r="I216" s="36">
        <f>SUBTOTAL(9,$I$6:$I$214)</f>
        <v>5526503.4099999992</v>
      </c>
      <c r="J216" s="36">
        <f>SUBTOTAL(9,$J$6:$J$214)</f>
        <v>9716525.0700000003</v>
      </c>
      <c r="K216" s="35">
        <f>SUBTOTAL(9,$K$6:$K$214)</f>
        <v>5199237.8099999996</v>
      </c>
    </row>
    <row r="217" spans="1:11" ht="12" x14ac:dyDescent="0.2">
      <c r="A217" s="5"/>
      <c r="B217" s="5"/>
      <c r="C217" s="20"/>
      <c r="D217" s="20"/>
      <c r="E217" s="20"/>
      <c r="F217" s="20"/>
      <c r="G217" s="21"/>
      <c r="H217" s="21"/>
      <c r="I217" s="21"/>
      <c r="J217" s="21"/>
      <c r="K217" s="21"/>
    </row>
    <row r="218" spans="1:11" x14ac:dyDescent="0.2">
      <c r="A218" s="5"/>
      <c r="B218" s="5"/>
      <c r="C218" s="5"/>
      <c r="D218" s="5"/>
      <c r="E218" s="5"/>
      <c r="F218" s="5"/>
      <c r="G218" s="6"/>
      <c r="H218" s="6"/>
      <c r="I218" s="6"/>
      <c r="J218" s="6"/>
      <c r="K218" s="6"/>
    </row>
    <row r="219" spans="1:11" x14ac:dyDescent="0.2">
      <c r="A219" s="5"/>
      <c r="B219" s="5"/>
      <c r="C219" s="5"/>
      <c r="D219" s="5"/>
      <c r="E219" s="5"/>
      <c r="F219" s="5"/>
      <c r="G219" s="6"/>
      <c r="H219" s="6"/>
      <c r="I219" s="6"/>
      <c r="J219" s="6"/>
      <c r="K219" s="6"/>
    </row>
  </sheetData>
  <mergeCells count="2">
    <mergeCell ref="C1:G1"/>
    <mergeCell ref="H1:K1"/>
  </mergeCells>
  <printOptions horizontalCentered="1"/>
  <pageMargins left="0.70866141732283472" right="0" top="0.74803149606299213" bottom="0.74803149606299213" header="0.31496062992125984" footer="0.31496062992125984"/>
  <pageSetup paperSize="9" scale="80" fitToHeight="0" orientation="portrait" r:id="rId1"/>
  <headerFooter>
    <oddHeader>&amp;C&amp;"Times New Roman,Normal"&amp;12&amp;A</oddHeader>
    <oddFooter>&amp;C&amp;"Times New Roman,Normal"&amp;12Página &amp;P</oddFooter>
  </headerFooter>
  <rowBreaks count="6" manualBreakCount="6">
    <brk id="36" max="16383" man="1"/>
    <brk id="72" max="16383" man="1"/>
    <brk id="111" max="16383" man="1"/>
    <brk id="146" max="16383" man="1"/>
    <brk id="173" max="16383" man="1"/>
    <brk id="1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467</TotalTime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2025</vt:lpstr>
      <vt:lpstr>'2025'!Títols_per_imprimir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Iolanda Planes Gelonch</cp:lastModifiedBy>
  <cp:revision>102</cp:revision>
  <cp:lastPrinted>2024-11-25T14:34:31Z</cp:lastPrinted>
  <dcterms:created xsi:type="dcterms:W3CDTF">2018-12-04T13:07:28Z</dcterms:created>
  <dcterms:modified xsi:type="dcterms:W3CDTF">2025-01-14T10:28:18Z</dcterms:modified>
  <dc:language>es-ES</dc:language>
</cp:coreProperties>
</file>